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ilities\Working\LBR\2023-24\Forms and Instructions\"/>
    </mc:Choice>
  </mc:AlternateContent>
  <bookViews>
    <workbookView xWindow="-105" yWindow="-105" windowWidth="19425" windowHeight="10425" tabRatio="536"/>
  </bookViews>
  <sheets>
    <sheet name="CIP-3 Project Detail" sheetId="5" r:id="rId1"/>
    <sheet name="FICM Space Types" sheetId="2" r:id="rId2"/>
    <sheet name=" Fund sources" sheetId="4" r:id="rId3"/>
  </sheets>
  <definedNames>
    <definedName name="_xlnm.Print_Area" localSheetId="0">'CIP-3 Project Detail'!$B$1:$K$104</definedName>
  </definedNames>
  <calcPr calcId="162913"/>
</workbook>
</file>

<file path=xl/calcChain.xml><?xml version="1.0" encoding="utf-8"?>
<calcChain xmlns="http://schemas.openxmlformats.org/spreadsheetml/2006/main">
  <c r="J91" i="5" l="1"/>
  <c r="I91" i="5"/>
  <c r="H91" i="5"/>
  <c r="G91" i="5"/>
  <c r="F91" i="5"/>
  <c r="E91" i="5"/>
  <c r="J78" i="5"/>
  <c r="J93" i="5" s="1"/>
  <c r="I78" i="5"/>
  <c r="H78" i="5"/>
  <c r="G78" i="5"/>
  <c r="F78" i="5"/>
  <c r="E78" i="5"/>
  <c r="E93" i="5" s="1"/>
  <c r="I93" i="5" l="1"/>
  <c r="I104" i="5"/>
  <c r="G104" i="5"/>
  <c r="D104" i="5"/>
  <c r="K56" i="5" l="1"/>
  <c r="J56" i="5"/>
  <c r="E56" i="5"/>
  <c r="E41" i="5"/>
  <c r="G54" i="5"/>
  <c r="I54" i="5" s="1"/>
  <c r="G39" i="5"/>
  <c r="I39" i="5" s="1"/>
  <c r="E58" i="5" l="1"/>
  <c r="G37" i="5"/>
  <c r="I37" i="5" s="1"/>
  <c r="I21" i="5"/>
  <c r="E21" i="5"/>
  <c r="K90" i="5" l="1"/>
  <c r="K89" i="5"/>
  <c r="K88" i="5"/>
  <c r="K87" i="5"/>
  <c r="K86" i="5"/>
  <c r="K85" i="5"/>
  <c r="K84" i="5"/>
  <c r="K83" i="5"/>
  <c r="K82" i="5"/>
  <c r="K81" i="5"/>
  <c r="H93" i="5"/>
  <c r="G93" i="5"/>
  <c r="F93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G55" i="5"/>
  <c r="I55" i="5" s="1"/>
  <c r="G53" i="5"/>
  <c r="I53" i="5" s="1"/>
  <c r="G52" i="5"/>
  <c r="I52" i="5" s="1"/>
  <c r="G51" i="5"/>
  <c r="I51" i="5" s="1"/>
  <c r="G50" i="5"/>
  <c r="I50" i="5" s="1"/>
  <c r="G49" i="5"/>
  <c r="I49" i="5" s="1"/>
  <c r="G48" i="5"/>
  <c r="I48" i="5" s="1"/>
  <c r="G47" i="5"/>
  <c r="I47" i="5" s="1"/>
  <c r="G46" i="5"/>
  <c r="I46" i="5" s="1"/>
  <c r="G45" i="5"/>
  <c r="G40" i="5"/>
  <c r="I40" i="5" s="1"/>
  <c r="G38" i="5"/>
  <c r="I38" i="5" s="1"/>
  <c r="G36" i="5"/>
  <c r="I36" i="5" s="1"/>
  <c r="G35" i="5"/>
  <c r="I35" i="5" s="1"/>
  <c r="G34" i="5"/>
  <c r="I34" i="5" s="1"/>
  <c r="G33" i="5"/>
  <c r="I33" i="5" s="1"/>
  <c r="G32" i="5"/>
  <c r="I32" i="5" s="1"/>
  <c r="G31" i="5"/>
  <c r="I31" i="5" s="1"/>
  <c r="G30" i="5"/>
  <c r="K93" i="5" l="1"/>
  <c r="K91" i="5"/>
  <c r="K78" i="5"/>
  <c r="I45" i="5"/>
  <c r="I56" i="5" s="1"/>
  <c r="I58" i="5" s="1"/>
  <c r="G56" i="5"/>
  <c r="I30" i="5"/>
  <c r="I41" i="5" s="1"/>
  <c r="G41" i="5"/>
  <c r="K104" i="5"/>
  <c r="G58" i="5" l="1"/>
</calcChain>
</file>

<file path=xl/comments1.xml><?xml version="1.0" encoding="utf-8"?>
<comments xmlns="http://schemas.openxmlformats.org/spreadsheetml/2006/main">
  <authors>
    <author>Pichard, Kevin</author>
    <author>Botros, Nevine</author>
  </authors>
  <commentList>
    <comment ref="C28" authorId="0" shapeId="0">
      <text>
        <r>
          <rPr>
            <b/>
            <sz val="9"/>
            <color indexed="81"/>
            <rFont val="Tahoma"/>
            <family val="2"/>
          </rPr>
          <t xml:space="preserve">FICM = Facilities Inventory Classification Manual.
</t>
        </r>
        <r>
          <rPr>
            <sz val="9"/>
            <color indexed="81"/>
            <rFont val="Tahoma"/>
            <family val="2"/>
          </rPr>
          <t>There are nine (9) space types.</t>
        </r>
      </text>
    </comment>
    <comment ref="D93" authorId="1" shapeId="0">
      <text>
        <r>
          <rPr>
            <sz val="9"/>
            <color indexed="81"/>
            <rFont val="Tahoma"/>
            <family val="2"/>
          </rPr>
          <t>Total project Cost should be the same on all CIP Forms.</t>
        </r>
      </text>
    </comment>
  </commentList>
</comments>
</file>

<file path=xl/sharedStrings.xml><?xml version="1.0" encoding="utf-8"?>
<sst xmlns="http://schemas.openxmlformats.org/spreadsheetml/2006/main" count="120" uniqueCount="107">
  <si>
    <t>State University System</t>
  </si>
  <si>
    <t>5-Year Capital Improvement Plan (CIP)</t>
  </si>
  <si>
    <t>University:</t>
  </si>
  <si>
    <t xml:space="preserve"> </t>
  </si>
  <si>
    <t>PROJECT NARRATIVE</t>
  </si>
  <si>
    <t>Comments:</t>
  </si>
  <si>
    <t>Net-to-Gross Conversion Factor</t>
  </si>
  <si>
    <r>
      <t xml:space="preserve">Unit Cost </t>
    </r>
    <r>
      <rPr>
        <b/>
        <sz val="10"/>
        <rFont val="Arial"/>
        <family val="2"/>
      </rPr>
      <t xml:space="preserve">*
</t>
    </r>
    <r>
      <rPr>
        <sz val="10"/>
        <rFont val="Arial"/>
        <family val="2"/>
      </rPr>
      <t>(</t>
    </r>
    <r>
      <rPr>
        <sz val="9"/>
        <rFont val="Arial"/>
        <family val="2"/>
      </rPr>
      <t>per GSF)</t>
    </r>
  </si>
  <si>
    <t>NEW CONSTRUCTION</t>
  </si>
  <si>
    <t>Total:</t>
  </si>
  <si>
    <r>
      <rPr>
        <b/>
        <sz val="9"/>
        <rFont val="Arial"/>
        <family val="2"/>
      </rPr>
      <t>*</t>
    </r>
    <r>
      <rPr>
        <sz val="9"/>
        <rFont val="Arial"/>
        <family val="2"/>
      </rPr>
      <t xml:space="preserve"> Apply Unit Cost to total GSF based on Space Type</t>
    </r>
  </si>
  <si>
    <r>
      <t xml:space="preserve">Remodeling Projects </t>
    </r>
    <r>
      <rPr>
        <b/>
        <u/>
        <sz val="10"/>
        <rFont val="Arial"/>
        <family val="2"/>
      </rPr>
      <t>Only</t>
    </r>
  </si>
  <si>
    <t>REMODELING / RENOVATION</t>
  </si>
  <si>
    <t>Campus Support Services</t>
  </si>
  <si>
    <t xml:space="preserve">PROJECT COMPONENT COSTS &amp; PROJECTIONS </t>
  </si>
  <si>
    <t>Projected Costs</t>
  </si>
  <si>
    <t>Total</t>
  </si>
  <si>
    <t>Environmental Impacts/Mitigation</t>
  </si>
  <si>
    <t>Site Preparation</t>
  </si>
  <si>
    <t>Landscape / Irrigaiton</t>
  </si>
  <si>
    <t>Plaza / Walks</t>
  </si>
  <si>
    <t>Roadway Improvements</t>
  </si>
  <si>
    <t>Parking :</t>
  </si>
  <si>
    <t>spaces</t>
  </si>
  <si>
    <t>Telecommunication</t>
  </si>
  <si>
    <t>Electrical Service</t>
  </si>
  <si>
    <t>Water Distribution</t>
  </si>
  <si>
    <t>Sanitary Sewer System</t>
  </si>
  <si>
    <t>Chilled Water System</t>
  </si>
  <si>
    <t>Storm Water System</t>
  </si>
  <si>
    <t>Energy Efficient Equipment</t>
  </si>
  <si>
    <t>Subtotal: Basic Const. Costs</t>
  </si>
  <si>
    <t>Land / existing facility acquisition</t>
  </si>
  <si>
    <t>Professional Fees</t>
  </si>
  <si>
    <t>Fire Marshall Fees</t>
  </si>
  <si>
    <t>Inspection Services</t>
  </si>
  <si>
    <t>Insurance Consultant</t>
  </si>
  <si>
    <t>Surveys &amp; Tests</t>
  </si>
  <si>
    <t>Permit / Impact / Environmental Fees</t>
  </si>
  <si>
    <t>Artwork</t>
  </si>
  <si>
    <t>Moveable Furnishings &amp; Equipment</t>
  </si>
  <si>
    <t>Project Contingency</t>
  </si>
  <si>
    <t>Subtotal: Other Project Costs</t>
  </si>
  <si>
    <t>PROJECT FUNDING</t>
  </si>
  <si>
    <t>Amount</t>
  </si>
  <si>
    <t>Column1</t>
  </si>
  <si>
    <t>Classroom</t>
  </si>
  <si>
    <t>Teaching Lab</t>
  </si>
  <si>
    <t>Study</t>
  </si>
  <si>
    <t>Research Lab</t>
  </si>
  <si>
    <t>Office</t>
  </si>
  <si>
    <t>Building Cost</t>
  </si>
  <si>
    <t>Building Cost  (from above)</t>
  </si>
  <si>
    <t>Other</t>
  </si>
  <si>
    <t>Source</t>
  </si>
  <si>
    <t>FY</t>
  </si>
  <si>
    <t>PECO</t>
  </si>
  <si>
    <t>Projected Supplemental Funding</t>
  </si>
  <si>
    <t>24-25</t>
  </si>
  <si>
    <t>25-26</t>
  </si>
  <si>
    <t>23-24</t>
  </si>
  <si>
    <t>13-14</t>
  </si>
  <si>
    <t>Total Project Cost</t>
  </si>
  <si>
    <t>Contracts &amp; Grants</t>
  </si>
  <si>
    <t>Research Indirect</t>
  </si>
  <si>
    <t>Auxiliaries</t>
  </si>
  <si>
    <t>Carry Forward</t>
  </si>
  <si>
    <t>Foundation</t>
  </si>
  <si>
    <t>Supplemental Fund sources</t>
  </si>
  <si>
    <t>FY 2023-24 through 2027-28</t>
  </si>
  <si>
    <t>Project Name:</t>
  </si>
  <si>
    <t>PECO Project Detail</t>
  </si>
  <si>
    <t>Others</t>
  </si>
  <si>
    <t>Donations/Gifts</t>
  </si>
  <si>
    <t>Estimated Bldg Value:</t>
  </si>
  <si>
    <t>Funding Source:</t>
  </si>
  <si>
    <t>Estimated 1st Yr  Deposit:</t>
  </si>
  <si>
    <t>Total construction cost or insurable value, whichever is greater.</t>
  </si>
  <si>
    <t>Value Basis/Source:</t>
  </si>
  <si>
    <r>
      <rPr>
        <b/>
        <sz val="10"/>
        <rFont val="Arial"/>
        <family val="2"/>
      </rPr>
      <t>Renovation/Remodeling Projects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(1% per s. 1001.706(12)(c) F.S.)</t>
    </r>
  </si>
  <si>
    <r>
      <rPr>
        <b/>
        <sz val="10"/>
        <rFont val="Arial"/>
        <family val="2"/>
      </rPr>
      <t>New Construction Projects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(2% per Board Regulation 14.002)</t>
    </r>
  </si>
  <si>
    <t>RESERVE ESCROW PLAN</t>
  </si>
  <si>
    <t>Instructional Media</t>
  </si>
  <si>
    <t>Teaching Gymnasium</t>
  </si>
  <si>
    <t>Auditorium/Exhibition</t>
  </si>
  <si>
    <t>Subtotal NASF:</t>
  </si>
  <si>
    <t>BUILDING SPACE DESCRIPTION    (account for all building space below)</t>
  </si>
  <si>
    <t>BEFORE</t>
  </si>
  <si>
    <t>AFTER</t>
  </si>
  <si>
    <r>
      <t xml:space="preserve">Gross Sq. Ft.
</t>
    </r>
    <r>
      <rPr>
        <sz val="9"/>
        <rFont val="Arial"/>
        <family val="2"/>
      </rPr>
      <t>(GSF)</t>
    </r>
  </si>
  <si>
    <r>
      <t xml:space="preserve">Net Sq. Ft.
</t>
    </r>
    <r>
      <rPr>
        <sz val="9"/>
        <rFont val="Arial"/>
        <family val="2"/>
      </rPr>
      <t>(NSF)</t>
    </r>
  </si>
  <si>
    <r>
      <t xml:space="preserve">Space Type
</t>
    </r>
    <r>
      <rPr>
        <sz val="9"/>
        <rFont val="Arial"/>
        <family val="2"/>
      </rPr>
      <t>(per FICM)</t>
    </r>
  </si>
  <si>
    <r>
      <t xml:space="preserve">Funding Received to Date </t>
    </r>
    <r>
      <rPr>
        <b/>
        <sz val="8"/>
        <rFont val="Arial"/>
        <family val="2"/>
      </rPr>
      <t>(all sources)</t>
    </r>
  </si>
  <si>
    <t>Projected PECO Requests</t>
  </si>
  <si>
    <t>Year 1</t>
  </si>
  <si>
    <t>Year 2</t>
  </si>
  <si>
    <t>Year 3</t>
  </si>
  <si>
    <t>Year 4</t>
  </si>
  <si>
    <t>Year 5</t>
  </si>
  <si>
    <t>Basic Construction Costs</t>
  </si>
  <si>
    <t>Other Project Costs</t>
  </si>
  <si>
    <t>Total Project Cost:</t>
  </si>
  <si>
    <t>Costs Incurred to Date</t>
  </si>
  <si>
    <r>
      <t xml:space="preserve">Should equal </t>
    </r>
    <r>
      <rPr>
        <i/>
        <sz val="9"/>
        <rFont val="Arial"/>
        <family val="2"/>
      </rPr>
      <t>Total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Project Cost</t>
    </r>
    <r>
      <rPr>
        <sz val="9"/>
        <rFont val="Arial"/>
        <family val="2"/>
      </rPr>
      <t xml:space="preserve"> above</t>
    </r>
  </si>
  <si>
    <t>Project Address:</t>
  </si>
  <si>
    <t>Priority #: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</si>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</sst>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9.5"/>
      <color theme="0" tint="-0.499984740745262"/>
      <name val="Arial"/>
      <family val="2"/>
    </font>
    <font>
      <sz val="10"/>
      <color theme="0" tint="-0.34998626667073579"/>
      <name val="Arial Black"/>
      <family val="2"/>
    </font>
    <font>
      <sz val="10"/>
      <color rgb="FFFF0000"/>
      <name val="Arial"/>
      <family val="2"/>
    </font>
    <font>
      <sz val="10"/>
      <name val="Arial"/>
    </font>
    <font>
      <b/>
      <sz val="8"/>
      <name val="Arial"/>
      <family val="2"/>
    </font>
    <font>
      <i/>
      <sz val="9"/>
      <name val="Arial"/>
      <family val="2"/>
    </font>
    <font>
      <sz val="9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theme="0"/>
      </top>
      <bottom style="thin">
        <color theme="0" tint="-0.14996795556505021"/>
      </bottom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theme="0" tint="-0.14996795556505021"/>
      </right>
      <top style="medium">
        <color indexed="64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auto="1"/>
      </right>
      <top style="thin">
        <color theme="0" tint="-0.14993743705557422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thick">
        <color theme="0"/>
      </bottom>
      <diagonal/>
    </border>
    <border>
      <left/>
      <right style="thin">
        <color auto="1"/>
      </right>
      <top style="thick">
        <color theme="0"/>
      </top>
      <bottom/>
      <diagonal/>
    </border>
    <border>
      <left style="thin">
        <color auto="1"/>
      </left>
      <right/>
      <top/>
      <bottom style="thick">
        <color theme="0"/>
      </bottom>
      <diagonal/>
    </border>
    <border>
      <left/>
      <right/>
      <top style="thin">
        <color theme="0" tint="-0.14990691854609822"/>
      </top>
      <bottom style="thin">
        <color theme="0" tint="-0.14993743705557422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1" fillId="0" borderId="0" xfId="0" applyFont="1"/>
    <xf numFmtId="0" fontId="1" fillId="0" borderId="0" xfId="2"/>
    <xf numFmtId="0" fontId="1" fillId="0" borderId="0" xfId="2" applyFont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right" wrapText="1" indent="1"/>
      <protection locked="0"/>
    </xf>
    <xf numFmtId="0" fontId="0" fillId="2" borderId="0" xfId="0" applyFill="1" applyBorder="1" applyAlignment="1" applyProtection="1">
      <alignment horizontal="right" wrapText="1" indent="1"/>
      <protection locked="0"/>
    </xf>
    <xf numFmtId="0" fontId="0" fillId="2" borderId="5" xfId="0" applyFill="1" applyBorder="1" applyAlignment="1" applyProtection="1">
      <alignment horizontal="left" indent="1"/>
      <protection locked="0"/>
    </xf>
    <xf numFmtId="0" fontId="14" fillId="2" borderId="5" xfId="0" applyFont="1" applyFill="1" applyBorder="1" applyAlignment="1" applyProtection="1">
      <alignment horizontal="left" indent="1"/>
      <protection locked="0"/>
    </xf>
    <xf numFmtId="0" fontId="14" fillId="2" borderId="0" xfId="0" applyFont="1" applyFill="1" applyBorder="1" applyAlignment="1" applyProtection="1">
      <alignment horizontal="left" indent="1"/>
      <protection locked="0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41" fontId="1" fillId="2" borderId="0" xfId="0" applyNumberFormat="1" applyFont="1" applyFill="1" applyBorder="1" applyAlignment="1" applyProtection="1">
      <alignment horizontal="right"/>
      <protection locked="0"/>
    </xf>
    <xf numFmtId="41" fontId="1" fillId="0" borderId="2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 indent="1"/>
      <protection locked="0"/>
    </xf>
    <xf numFmtId="0" fontId="0" fillId="2" borderId="1" xfId="0" applyFill="1" applyBorder="1" applyAlignment="1" applyProtection="1">
      <alignment horizontal="right" indent="1"/>
      <protection locked="0"/>
    </xf>
    <xf numFmtId="0" fontId="1" fillId="2" borderId="1" xfId="0" applyFont="1" applyFill="1" applyBorder="1" applyAlignment="1" applyProtection="1">
      <alignment horizontal="right" indent="1"/>
      <protection locked="0"/>
    </xf>
    <xf numFmtId="0" fontId="1" fillId="4" borderId="0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left" vertical="top" indent="18"/>
      <protection locked="0"/>
    </xf>
    <xf numFmtId="0" fontId="0" fillId="2" borderId="0" xfId="0" applyFill="1" applyBorder="1" applyAlignment="1" applyProtection="1">
      <alignment horizontal="left" vertical="top" indent="18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  <xf numFmtId="0" fontId="14" fillId="2" borderId="3" xfId="0" applyFont="1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41" fontId="1" fillId="0" borderId="13" xfId="0" applyNumberFormat="1" applyFont="1" applyBorder="1" applyAlignment="1" applyProtection="1">
      <alignment horizontal="right"/>
      <protection locked="0"/>
    </xf>
    <xf numFmtId="41" fontId="1" fillId="0" borderId="16" xfId="0" applyNumberFormat="1" applyFont="1" applyBorder="1" applyAlignment="1" applyProtection="1">
      <alignment horizontal="right"/>
      <protection locked="0"/>
    </xf>
    <xf numFmtId="41" fontId="1" fillId="0" borderId="14" xfId="0" applyNumberFormat="1" applyFont="1" applyBorder="1" applyAlignment="1" applyProtection="1">
      <alignment horizontal="right"/>
      <protection locked="0"/>
    </xf>
    <xf numFmtId="41" fontId="1" fillId="0" borderId="17" xfId="0" applyNumberFormat="1" applyFont="1" applyBorder="1" applyAlignment="1" applyProtection="1">
      <alignment horizontal="right"/>
      <protection locked="0"/>
    </xf>
    <xf numFmtId="41" fontId="1" fillId="0" borderId="15" xfId="0" applyNumberFormat="1" applyFont="1" applyBorder="1" applyAlignment="1" applyProtection="1">
      <alignment horizontal="right"/>
      <protection locked="0"/>
    </xf>
    <xf numFmtId="41" fontId="1" fillId="0" borderId="18" xfId="0" applyNumberFormat="1" applyFont="1" applyBorder="1" applyAlignment="1" applyProtection="1">
      <alignment horizontal="right"/>
      <protection locked="0"/>
    </xf>
    <xf numFmtId="41" fontId="1" fillId="2" borderId="1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Protection="1">
      <protection locked="0"/>
    </xf>
    <xf numFmtId="0" fontId="1" fillId="6" borderId="21" xfId="0" applyFont="1" applyFill="1" applyBorder="1" applyProtection="1">
      <protection locked="0"/>
    </xf>
    <xf numFmtId="0" fontId="1" fillId="6" borderId="21" xfId="0" applyFont="1" applyFill="1" applyBorder="1" applyAlignment="1" applyProtection="1">
      <alignment horizontal="center"/>
      <protection locked="0"/>
    </xf>
    <xf numFmtId="0" fontId="1" fillId="6" borderId="0" xfId="0" applyFont="1" applyFill="1" applyBorder="1" applyProtection="1"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indent="1"/>
      <protection locked="0"/>
    </xf>
    <xf numFmtId="0" fontId="0" fillId="2" borderId="0" xfId="0" applyFont="1" applyFill="1" applyBorder="1" applyAlignment="1" applyProtection="1">
      <protection locked="0"/>
    </xf>
    <xf numFmtId="41" fontId="2" fillId="2" borderId="0" xfId="0" applyNumberFormat="1" applyFont="1" applyFill="1" applyBorder="1" applyAlignment="1" applyProtection="1">
      <alignment horizontal="center"/>
      <protection locked="0"/>
    </xf>
    <xf numFmtId="41" fontId="0" fillId="2" borderId="0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 indent="2"/>
      <protection locked="0"/>
    </xf>
    <xf numFmtId="41" fontId="1" fillId="2" borderId="0" xfId="0" applyNumberFormat="1" applyFont="1" applyFill="1" applyBorder="1" applyProtection="1">
      <protection locked="0"/>
    </xf>
    <xf numFmtId="41" fontId="1" fillId="2" borderId="6" xfId="0" applyNumberFormat="1" applyFont="1" applyFill="1" applyBorder="1" applyProtection="1">
      <protection locked="0"/>
    </xf>
    <xf numFmtId="41" fontId="1" fillId="2" borderId="4" xfId="0" applyNumberFormat="1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 indent="4"/>
      <protection locked="0"/>
    </xf>
    <xf numFmtId="41" fontId="1" fillId="2" borderId="1" xfId="0" applyNumberFormat="1" applyFont="1" applyFill="1" applyBorder="1" applyProtection="1">
      <protection locked="0"/>
    </xf>
    <xf numFmtId="41" fontId="3" fillId="2" borderId="1" xfId="0" applyNumberFormat="1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 indent="10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Border="1" applyAlignment="1" applyProtection="1">
      <alignment vertical="center"/>
      <protection locked="0"/>
    </xf>
    <xf numFmtId="0" fontId="3" fillId="7" borderId="0" xfId="0" applyFont="1" applyFill="1" applyBorder="1" applyAlignment="1" applyProtection="1">
      <alignment horizontal="right" vertical="center"/>
      <protection locked="0"/>
    </xf>
    <xf numFmtId="41" fontId="1" fillId="7" borderId="7" xfId="0" applyNumberFormat="1" applyFont="1" applyFill="1" applyBorder="1" applyAlignment="1" applyProtection="1">
      <alignment vertical="center"/>
      <protection locked="0"/>
    </xf>
    <xf numFmtId="41" fontId="3" fillId="7" borderId="7" xfId="0" applyNumberFormat="1" applyFont="1" applyFill="1" applyBorder="1" applyAlignment="1" applyProtection="1">
      <alignment vertic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protection locked="0"/>
    </xf>
    <xf numFmtId="41" fontId="1" fillId="0" borderId="1" xfId="0" applyNumberFormat="1" applyFont="1" applyBorder="1" applyAlignment="1" applyProtection="1">
      <alignment horizontal="right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3" fontId="2" fillId="4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horizontal="left" wrapText="1" indent="1"/>
      <protection locked="0"/>
    </xf>
    <xf numFmtId="0" fontId="0" fillId="2" borderId="31" xfId="0" applyFill="1" applyBorder="1" applyAlignment="1" applyProtection="1">
      <alignment wrapText="1"/>
      <protection locked="0"/>
    </xf>
    <xf numFmtId="164" fontId="11" fillId="0" borderId="17" xfId="1" applyNumberFormat="1" applyFont="1" applyFill="1" applyBorder="1" applyProtection="1">
      <protection locked="0"/>
    </xf>
    <xf numFmtId="164" fontId="11" fillId="0" borderId="17" xfId="1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64" fontId="11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12" fillId="8" borderId="0" xfId="0" applyFont="1" applyFill="1" applyBorder="1" applyAlignment="1" applyProtection="1">
      <alignment horizontal="center" wrapText="1"/>
      <protection locked="0"/>
    </xf>
    <xf numFmtId="0" fontId="12" fillId="8" borderId="17" xfId="0" applyFont="1" applyFill="1" applyBorder="1" applyAlignment="1" applyProtection="1">
      <alignment horizontal="center" wrapText="1"/>
      <protection locked="0"/>
    </xf>
    <xf numFmtId="0" fontId="12" fillId="6" borderId="0" xfId="0" applyFont="1" applyFill="1" applyBorder="1" applyAlignment="1" applyProtection="1">
      <alignment horizontal="center" wrapText="1"/>
      <protection locked="0"/>
    </xf>
    <xf numFmtId="0" fontId="12" fillId="6" borderId="0" xfId="0" applyFont="1" applyFill="1" applyAlignment="1" applyProtection="1">
      <alignment horizontal="center"/>
      <protection locked="0"/>
    </xf>
    <xf numFmtId="0" fontId="12" fillId="6" borderId="37" xfId="0" applyFont="1" applyFill="1" applyBorder="1" applyAlignment="1" applyProtection="1">
      <alignment horizontal="center" wrapText="1"/>
      <protection locked="0"/>
    </xf>
    <xf numFmtId="0" fontId="12" fillId="8" borderId="7" xfId="0" applyFont="1" applyFill="1" applyBorder="1" applyProtection="1">
      <protection locked="0"/>
    </xf>
    <xf numFmtId="164" fontId="12" fillId="8" borderId="7" xfId="1" applyNumberFormat="1" applyFont="1" applyFill="1" applyBorder="1" applyAlignment="1" applyProtection="1">
      <alignment vertical="center"/>
      <protection locked="0"/>
    </xf>
    <xf numFmtId="0" fontId="12" fillId="6" borderId="7" xfId="0" applyFont="1" applyFill="1" applyBorder="1" applyAlignment="1" applyProtection="1">
      <alignment vertical="center"/>
      <protection locked="0"/>
    </xf>
    <xf numFmtId="164" fontId="12" fillId="6" borderId="7" xfId="1" applyNumberFormat="1" applyFont="1" applyFill="1" applyBorder="1" applyAlignment="1" applyProtection="1">
      <alignment horizontal="center" vertical="center"/>
      <protection locked="0"/>
    </xf>
    <xf numFmtId="41" fontId="12" fillId="6" borderId="7" xfId="0" applyNumberFormat="1" applyFont="1" applyFill="1" applyBorder="1" applyAlignment="1" applyProtection="1">
      <alignment vertical="center"/>
      <protection locked="0"/>
    </xf>
    <xf numFmtId="164" fontId="3" fillId="7" borderId="7" xfId="0" applyNumberFormat="1" applyFont="1" applyFill="1" applyBorder="1" applyAlignment="1" applyProtection="1">
      <alignment vertical="center"/>
      <protection locked="0"/>
    </xf>
    <xf numFmtId="164" fontId="3" fillId="7" borderId="7" xfId="0" applyNumberFormat="1" applyFont="1" applyFill="1" applyBorder="1" applyAlignment="1" applyProtection="1">
      <alignment vertical="center"/>
    </xf>
    <xf numFmtId="0" fontId="11" fillId="7" borderId="2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42" fontId="0" fillId="2" borderId="27" xfId="0" applyNumberFormat="1" applyFill="1" applyBorder="1" applyAlignment="1" applyProtection="1">
      <alignment wrapText="1"/>
      <protection locked="0"/>
    </xf>
    <xf numFmtId="0" fontId="0" fillId="0" borderId="27" xfId="0" applyBorder="1" applyAlignment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right" wrapText="1" indent="1"/>
      <protection locked="0"/>
    </xf>
    <xf numFmtId="0" fontId="11" fillId="0" borderId="0" xfId="0" applyFont="1" applyAlignment="1" applyProtection="1">
      <alignment horizontal="right" wrapText="1" indent="1"/>
      <protection locked="0"/>
    </xf>
    <xf numFmtId="0" fontId="1" fillId="0" borderId="28" xfId="0" applyFont="1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horizontal="right" indent="1"/>
      <protection locked="0"/>
    </xf>
    <xf numFmtId="0" fontId="3" fillId="8" borderId="19" xfId="0" applyFont="1" applyFill="1" applyBorder="1" applyAlignment="1" applyProtection="1">
      <alignment horizontal="center"/>
      <protection locked="0"/>
    </xf>
    <xf numFmtId="0" fontId="3" fillId="8" borderId="36" xfId="0" applyFont="1" applyFill="1" applyBorder="1" applyAlignment="1" applyProtection="1">
      <alignment horizontal="center"/>
      <protection locked="0"/>
    </xf>
    <xf numFmtId="0" fontId="3" fillId="6" borderId="38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/>
      <protection locked="0"/>
    </xf>
    <xf numFmtId="0" fontId="3" fillId="7" borderId="19" xfId="0" applyFont="1" applyFill="1" applyBorder="1" applyAlignment="1" applyProtection="1">
      <alignment horizontal="center" vertical="center"/>
      <protection locked="0"/>
    </xf>
    <xf numFmtId="0" fontId="1" fillId="6" borderId="21" xfId="0" applyFont="1" applyFill="1" applyBorder="1" applyAlignment="1" applyProtection="1">
      <alignment horizontal="center" wrapText="1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3" fillId="6" borderId="2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9" fillId="2" borderId="3" xfId="0" applyFont="1" applyFill="1" applyBorder="1" applyAlignment="1" applyProtection="1">
      <alignment horizontal="right" wrapText="1"/>
      <protection locked="0"/>
    </xf>
    <xf numFmtId="0" fontId="19" fillId="0" borderId="3" xfId="0" applyFont="1" applyBorder="1" applyAlignment="1"/>
    <xf numFmtId="0" fontId="19" fillId="0" borderId="23" xfId="0" applyFont="1" applyBorder="1" applyAlignment="1"/>
    <xf numFmtId="0" fontId="0" fillId="0" borderId="24" xfId="0" applyBorder="1" applyAlignment="1" applyProtection="1">
      <protection locked="0"/>
    </xf>
    <xf numFmtId="0" fontId="0" fillId="0" borderId="3" xfId="0" applyBorder="1" applyAlignment="1"/>
    <xf numFmtId="42" fontId="0" fillId="2" borderId="3" xfId="0" applyNumberForma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Border="1" applyAlignment="1"/>
    <xf numFmtId="0" fontId="1" fillId="5" borderId="3" xfId="0" applyFon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>
      <alignment horizontal="center" vertical="center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>
      <alignment horizontal="center" vertical="center" wrapText="1"/>
    </xf>
    <xf numFmtId="0" fontId="11" fillId="2" borderId="26" xfId="0" applyFont="1" applyFill="1" applyBorder="1" applyAlignment="1" applyProtection="1">
      <alignment horizontal="right" vertical="top" wrapText="1"/>
      <protection locked="0"/>
    </xf>
    <xf numFmtId="0" fontId="11" fillId="0" borderId="4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2" borderId="32" xfId="0" applyFont="1" applyFill="1" applyBorder="1" applyAlignment="1" applyProtection="1">
      <alignment horizontal="right" vertical="top" wrapText="1"/>
      <protection locked="0"/>
    </xf>
    <xf numFmtId="0" fontId="11" fillId="0" borderId="33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11" fillId="0" borderId="24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14" fillId="2" borderId="0" xfId="0" applyFont="1" applyFill="1" applyBorder="1" applyAlignment="1" applyProtection="1">
      <alignment horizontal="left" wrapText="1" indent="1"/>
      <protection locked="0"/>
    </xf>
    <xf numFmtId="0" fontId="0" fillId="2" borderId="0" xfId="0" applyFill="1" applyBorder="1" applyAlignment="1" applyProtection="1">
      <alignment horizontal="left" inden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1" fillId="0" borderId="39" xfId="0" applyFont="1" applyBorder="1" applyAlignment="1" applyProtection="1">
      <alignment horizontal="left"/>
      <protection locked="0"/>
    </xf>
    <xf numFmtId="0" fontId="0" fillId="0" borderId="39" xfId="0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41" fontId="1" fillId="2" borderId="7" xfId="0" applyNumberFormat="1" applyFont="1" applyFill="1" applyBorder="1" applyAlignment="1" applyProtection="1">
      <alignment horizontal="right"/>
      <protection locked="0"/>
    </xf>
    <xf numFmtId="0" fontId="1" fillId="4" borderId="7" xfId="0" applyFont="1" applyFill="1" applyBorder="1" applyAlignment="1" applyProtection="1">
      <protection locked="0"/>
    </xf>
    <xf numFmtId="0" fontId="1" fillId="0" borderId="7" xfId="0" applyFont="1" applyBorder="1" applyAlignment="1" applyProtection="1">
      <alignment horizontal="right" wrapText="1" indent="1"/>
      <protection locked="0"/>
    </xf>
    <xf numFmtId="0" fontId="0" fillId="0" borderId="7" xfId="0" applyBorder="1" applyAlignment="1" applyProtection="1">
      <alignment horizontal="right" indent="1"/>
      <protection locked="0"/>
    </xf>
  </cellXfs>
  <cellStyles count="3">
    <cellStyle name="Comma" xfId="1" builtinId="3"/>
    <cellStyle name="Normal" xfId="0" builtinId="0"/>
    <cellStyle name="Normal 2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66"/>
      <color rgb="FF000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le1" displayName="Table1" ref="A1:A10" totalsRowShown="0" headerRowDxfId="5" dataDxfId="4">
  <autoFilter ref="A1:A10"/>
  <tableColumns count="1">
    <tableColumn id="1" name="Column1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14" displayName="Table14" ref="B1:B11" totalsRowShown="0" headerRowDxfId="2" dataDxfId="1">
  <autoFilter ref="B1:B11"/>
  <tableColumns count="1">
    <tableColumn id="1" name="Supplemental Fund source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Y1007"/>
  <sheetViews>
    <sheetView tabSelected="1" zoomScale="115" zoomScaleNormal="115" zoomScalePageLayoutView="70" workbookViewId="0">
      <selection activeCell="B1" sqref="B1:K1"/>
    </sheetView>
  </sheetViews>
  <sheetFormatPr defaultColWidth="9.140625" defaultRowHeight="12.75" x14ac:dyDescent="0.2"/>
  <cols>
    <col min="1" max="1" width="3.140625" style="5" customWidth="1"/>
    <col min="2" max="2" width="12" style="5" customWidth="1"/>
    <col min="3" max="3" width="5.85546875" style="5" customWidth="1"/>
    <col min="4" max="4" width="16.7109375" style="5" customWidth="1"/>
    <col min="5" max="5" width="13.5703125" style="5" customWidth="1"/>
    <col min="6" max="11" width="12.7109375" style="5" customWidth="1"/>
    <col min="12" max="12" width="9.140625" style="5"/>
    <col min="13" max="13" width="11.85546875" style="5" bestFit="1" customWidth="1"/>
    <col min="14" max="16384" width="9.140625" style="5"/>
  </cols>
  <sheetData>
    <row r="1" spans="1:25" x14ac:dyDescent="0.2">
      <c r="A1" s="4"/>
      <c r="B1" s="105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4"/>
      <c r="B2" s="105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4"/>
      <c r="B3" s="105" t="s">
        <v>69</v>
      </c>
      <c r="C3" s="105"/>
      <c r="D3" s="105"/>
      <c r="E3" s="105"/>
      <c r="F3" s="105"/>
      <c r="G3" s="105"/>
      <c r="H3" s="105"/>
      <c r="I3" s="105"/>
      <c r="J3" s="105"/>
      <c r="K3" s="10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1.75" customHeight="1" x14ac:dyDescent="0.3">
      <c r="A4" s="4"/>
      <c r="B4" s="106" t="s">
        <v>71</v>
      </c>
      <c r="C4" s="106"/>
      <c r="D4" s="106"/>
      <c r="E4" s="106"/>
      <c r="F4" s="106"/>
      <c r="G4" s="106"/>
      <c r="H4" s="106"/>
      <c r="I4" s="106"/>
      <c r="J4" s="106"/>
      <c r="K4" s="10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8" customHeight="1" x14ac:dyDescent="0.2">
      <c r="A5" s="4"/>
      <c r="B5" s="6"/>
      <c r="C5" s="24" t="s">
        <v>2</v>
      </c>
      <c r="D5" s="148"/>
      <c r="E5" s="149"/>
      <c r="F5" s="149"/>
      <c r="G5" s="149"/>
      <c r="I5" s="81" t="s">
        <v>105</v>
      </c>
      <c r="J5" s="82">
        <v>1</v>
      </c>
      <c r="K5" s="7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8" customHeight="1" x14ac:dyDescent="0.2">
      <c r="A6" s="4"/>
      <c r="B6" s="127" t="s">
        <v>70</v>
      </c>
      <c r="C6" s="127"/>
      <c r="D6" s="150"/>
      <c r="E6" s="151"/>
      <c r="F6" s="151"/>
      <c r="G6" s="151"/>
      <c r="H6" s="11"/>
      <c r="I6" s="11"/>
      <c r="J6" s="11"/>
      <c r="K6" s="11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8" customHeight="1" x14ac:dyDescent="0.2">
      <c r="A7" s="4"/>
      <c r="B7" s="127" t="s">
        <v>104</v>
      </c>
      <c r="C7" s="127"/>
      <c r="D7" s="107" t="s">
        <v>3</v>
      </c>
      <c r="E7" s="108"/>
      <c r="F7" s="108"/>
      <c r="G7" s="108"/>
      <c r="H7" s="108"/>
      <c r="I7" s="108"/>
      <c r="J7" s="108"/>
      <c r="K7" s="11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4"/>
      <c r="B8" s="11"/>
      <c r="C8" s="11"/>
      <c r="D8" s="11"/>
      <c r="E8" s="11"/>
      <c r="F8" s="11"/>
      <c r="G8" s="11"/>
      <c r="H8" s="11"/>
      <c r="I8" s="11"/>
      <c r="J8" s="11"/>
      <c r="K8" s="11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" customHeight="1" thickBot="1" x14ac:dyDescent="0.25">
      <c r="A9" s="4"/>
      <c r="B9" s="109" t="s">
        <v>4</v>
      </c>
      <c r="C9" s="109"/>
      <c r="D9" s="109"/>
      <c r="E9" s="109"/>
      <c r="F9" s="109"/>
      <c r="G9" s="109"/>
      <c r="H9" s="109"/>
      <c r="I9" s="109"/>
      <c r="J9" s="109"/>
      <c r="K9" s="109"/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.75" customHeight="1" x14ac:dyDescent="0.2">
      <c r="A10" s="4"/>
      <c r="B10" s="110"/>
      <c r="C10" s="110"/>
      <c r="D10" s="111"/>
      <c r="E10" s="111"/>
      <c r="F10" s="111"/>
      <c r="G10" s="111"/>
      <c r="H10" s="111"/>
      <c r="I10" s="111"/>
      <c r="J10" s="111"/>
      <c r="K10" s="111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28.5" customHeight="1" x14ac:dyDescent="0.2">
      <c r="A11" s="4"/>
      <c r="B11" s="110"/>
      <c r="C11" s="110"/>
      <c r="D11" s="111"/>
      <c r="E11" s="111"/>
      <c r="F11" s="111"/>
      <c r="G11" s="111"/>
      <c r="H11" s="111"/>
      <c r="I11" s="111"/>
      <c r="J11" s="111"/>
      <c r="K11" s="111"/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26.25" customHeight="1" x14ac:dyDescent="0.2">
      <c r="A12" s="4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9.25" customHeight="1" x14ac:dyDescent="0.2">
      <c r="A13" s="4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25.5" customHeight="1" x14ac:dyDescent="0.2">
      <c r="A14" s="4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1.75" customHeight="1" x14ac:dyDescent="0.2">
      <c r="A15" s="4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x14ac:dyDescent="0.2">
      <c r="A16" s="4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" customHeight="1" thickBot="1" x14ac:dyDescent="0.25">
      <c r="A17" s="4"/>
      <c r="B17" s="112" t="s">
        <v>81</v>
      </c>
      <c r="C17" s="112"/>
      <c r="D17" s="112"/>
      <c r="E17" s="112"/>
      <c r="F17" s="112"/>
      <c r="G17" s="112"/>
      <c r="H17" s="112"/>
      <c r="I17" s="112"/>
      <c r="J17" s="112"/>
      <c r="K17" s="112"/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8.9" customHeight="1" x14ac:dyDescent="0.2">
      <c r="A18" s="4"/>
      <c r="B18" s="24"/>
      <c r="C18" s="24"/>
      <c r="D18" s="156" t="s">
        <v>79</v>
      </c>
      <c r="E18" s="157"/>
      <c r="F18" s="157"/>
      <c r="G18" s="157"/>
      <c r="H18" s="154" t="s">
        <v>80</v>
      </c>
      <c r="I18" s="155"/>
      <c r="J18" s="155"/>
      <c r="K18" s="155"/>
      <c r="L18" s="9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0.100000000000001" customHeight="1" x14ac:dyDescent="0.2">
      <c r="A19" s="4"/>
      <c r="B19" s="113" t="s">
        <v>74</v>
      </c>
      <c r="C19" s="114"/>
      <c r="D19" s="114"/>
      <c r="E19" s="146">
        <v>0</v>
      </c>
      <c r="F19" s="147"/>
      <c r="G19" s="12"/>
      <c r="H19" s="74"/>
      <c r="I19" s="146">
        <v>0</v>
      </c>
      <c r="J19" s="147"/>
      <c r="K19" s="13"/>
      <c r="L19" s="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9.5" customHeight="1" x14ac:dyDescent="0.2">
      <c r="A20" s="4"/>
      <c r="B20" s="113" t="s">
        <v>78</v>
      </c>
      <c r="C20" s="114"/>
      <c r="D20" s="173"/>
      <c r="E20" s="174"/>
      <c r="F20" s="174"/>
      <c r="G20" s="175"/>
      <c r="H20" s="171" t="s">
        <v>77</v>
      </c>
      <c r="I20" s="172"/>
      <c r="J20" s="172"/>
      <c r="K20" s="172"/>
      <c r="L20" s="9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0.100000000000001" customHeight="1" x14ac:dyDescent="0.2">
      <c r="A21" s="4"/>
      <c r="B21" s="113" t="s">
        <v>76</v>
      </c>
      <c r="C21" s="114"/>
      <c r="D21" s="114"/>
      <c r="E21" s="115">
        <f>E18*1%</f>
        <v>0</v>
      </c>
      <c r="F21" s="116"/>
      <c r="G21" s="13"/>
      <c r="H21" s="74"/>
      <c r="I21" s="115">
        <f>I18*1%</f>
        <v>0</v>
      </c>
      <c r="J21" s="116"/>
      <c r="K21" s="13"/>
      <c r="L21" s="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0.100000000000001" customHeight="1" x14ac:dyDescent="0.2">
      <c r="A22" s="4"/>
      <c r="B22" s="113" t="s">
        <v>75</v>
      </c>
      <c r="C22" s="114"/>
      <c r="D22" s="141"/>
      <c r="E22" s="142"/>
      <c r="F22" s="142"/>
      <c r="G22" s="143"/>
      <c r="H22" s="144"/>
      <c r="I22" s="145"/>
      <c r="J22" s="145"/>
      <c r="K22" s="145"/>
      <c r="L22" s="9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6" customHeight="1" x14ac:dyDescent="0.2">
      <c r="A23" s="4"/>
      <c r="B23" s="72"/>
      <c r="C23" s="72"/>
      <c r="D23" s="15"/>
      <c r="E23" s="8"/>
      <c r="F23" s="8"/>
      <c r="G23" s="83"/>
      <c r="H23" s="8"/>
      <c r="I23" s="8"/>
      <c r="J23" s="8"/>
      <c r="K23" s="13"/>
      <c r="L23" s="9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" customHeight="1" x14ac:dyDescent="0.2">
      <c r="A24" s="4"/>
      <c r="B24" s="73" t="s">
        <v>5</v>
      </c>
      <c r="C24" s="73"/>
      <c r="D24" s="164"/>
      <c r="E24" s="165"/>
      <c r="F24" s="165"/>
      <c r="G24" s="166"/>
      <c r="H24" s="158"/>
      <c r="I24" s="159"/>
      <c r="J24" s="159"/>
      <c r="K24" s="159"/>
      <c r="L24" s="9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" customHeight="1" x14ac:dyDescent="0.2">
      <c r="A25" s="4"/>
      <c r="B25" s="13"/>
      <c r="C25" s="13"/>
      <c r="D25" s="167"/>
      <c r="E25" s="161"/>
      <c r="F25" s="161"/>
      <c r="G25" s="168"/>
      <c r="H25" s="160"/>
      <c r="I25" s="161"/>
      <c r="J25" s="161"/>
      <c r="K25" s="161"/>
      <c r="L25" s="9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3.5" thickBot="1" x14ac:dyDescent="0.25">
      <c r="A26" s="4"/>
      <c r="B26" s="13"/>
      <c r="C26" s="13"/>
      <c r="D26" s="169"/>
      <c r="E26" s="163"/>
      <c r="F26" s="163"/>
      <c r="G26" s="170"/>
      <c r="H26" s="162"/>
      <c r="I26" s="163"/>
      <c r="J26" s="163"/>
      <c r="K26" s="163"/>
      <c r="L26" s="9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" customHeight="1" thickBot="1" x14ac:dyDescent="0.25">
      <c r="A27" s="4"/>
      <c r="B27" s="109" t="s">
        <v>86</v>
      </c>
      <c r="C27" s="109"/>
      <c r="D27" s="123"/>
      <c r="E27" s="123"/>
      <c r="F27" s="123"/>
      <c r="G27" s="123"/>
      <c r="H27" s="123"/>
      <c r="I27" s="123"/>
      <c r="J27" s="123"/>
      <c r="K27" s="123"/>
      <c r="L27" s="9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39" customHeight="1" x14ac:dyDescent="0.2">
      <c r="A28" s="4"/>
      <c r="B28" s="12"/>
      <c r="C28" s="121" t="s">
        <v>91</v>
      </c>
      <c r="D28" s="122"/>
      <c r="E28" s="71" t="s">
        <v>90</v>
      </c>
      <c r="F28" s="71" t="s">
        <v>6</v>
      </c>
      <c r="G28" s="71" t="s">
        <v>89</v>
      </c>
      <c r="H28" s="71" t="s">
        <v>7</v>
      </c>
      <c r="I28" s="71" t="s">
        <v>51</v>
      </c>
      <c r="J28" s="124"/>
      <c r="K28" s="124"/>
      <c r="L28" s="9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2.5" customHeight="1" x14ac:dyDescent="0.3">
      <c r="A29" s="4"/>
      <c r="B29" s="176" t="s">
        <v>8</v>
      </c>
      <c r="C29" s="177"/>
      <c r="D29" s="177"/>
      <c r="E29" s="16"/>
      <c r="F29" s="16"/>
      <c r="G29" s="16"/>
      <c r="H29" s="16"/>
      <c r="I29" s="17"/>
      <c r="J29" s="18"/>
      <c r="K29" s="18"/>
      <c r="L29" s="1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">
      <c r="A30" s="4"/>
      <c r="B30" s="12"/>
      <c r="C30" s="178"/>
      <c r="D30" s="179"/>
      <c r="E30" s="19">
        <v>0</v>
      </c>
      <c r="F30" s="20"/>
      <c r="G30" s="19">
        <f t="shared" ref="G30:G40" si="0">E30*F30</f>
        <v>0</v>
      </c>
      <c r="H30" s="21"/>
      <c r="I30" s="19">
        <f t="shared" ref="I30:I40" si="1">H30*G30</f>
        <v>0</v>
      </c>
      <c r="J30" s="12"/>
      <c r="K30" s="12"/>
      <c r="L30" s="1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x14ac:dyDescent="0.2">
      <c r="A31" s="4"/>
      <c r="B31" s="12"/>
      <c r="C31" s="117"/>
      <c r="D31" s="118"/>
      <c r="E31" s="19">
        <v>0</v>
      </c>
      <c r="F31" s="20"/>
      <c r="G31" s="19">
        <f t="shared" si="0"/>
        <v>0</v>
      </c>
      <c r="H31" s="21"/>
      <c r="I31" s="19">
        <f t="shared" si="1"/>
        <v>0</v>
      </c>
      <c r="J31" s="12"/>
      <c r="K31" s="12"/>
      <c r="L31" s="1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x14ac:dyDescent="0.2">
      <c r="A32" s="4"/>
      <c r="B32" s="12"/>
      <c r="C32" s="117"/>
      <c r="D32" s="118"/>
      <c r="E32" s="19">
        <v>0</v>
      </c>
      <c r="F32" s="20"/>
      <c r="G32" s="19">
        <f t="shared" si="0"/>
        <v>0</v>
      </c>
      <c r="H32" s="21"/>
      <c r="I32" s="19">
        <f t="shared" si="1"/>
        <v>0</v>
      </c>
      <c r="J32" s="12"/>
      <c r="K32" s="12"/>
      <c r="L32" s="1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x14ac:dyDescent="0.2">
      <c r="A33" s="4"/>
      <c r="B33" s="12"/>
      <c r="C33" s="117"/>
      <c r="D33" s="118"/>
      <c r="E33" s="19">
        <v>0</v>
      </c>
      <c r="F33" s="20"/>
      <c r="G33" s="19">
        <f t="shared" si="0"/>
        <v>0</v>
      </c>
      <c r="H33" s="21"/>
      <c r="I33" s="19">
        <f t="shared" si="1"/>
        <v>0</v>
      </c>
      <c r="J33" s="12"/>
      <c r="K33" s="12"/>
      <c r="L33" s="1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x14ac:dyDescent="0.2">
      <c r="A34" s="4"/>
      <c r="B34" s="12"/>
      <c r="C34" s="117"/>
      <c r="D34" s="118"/>
      <c r="E34" s="19">
        <v>0</v>
      </c>
      <c r="F34" s="20"/>
      <c r="G34" s="19">
        <f t="shared" si="0"/>
        <v>0</v>
      </c>
      <c r="H34" s="21"/>
      <c r="I34" s="19">
        <f t="shared" si="1"/>
        <v>0</v>
      </c>
      <c r="J34" s="12"/>
      <c r="K34" s="12"/>
      <c r="L34" s="1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x14ac:dyDescent="0.2">
      <c r="A35" s="4"/>
      <c r="B35" s="12"/>
      <c r="C35" s="117"/>
      <c r="D35" s="118"/>
      <c r="E35" s="19">
        <v>0</v>
      </c>
      <c r="F35" s="20"/>
      <c r="G35" s="19">
        <f t="shared" si="0"/>
        <v>0</v>
      </c>
      <c r="H35" s="21"/>
      <c r="I35" s="19">
        <f t="shared" si="1"/>
        <v>0</v>
      </c>
      <c r="J35" s="12"/>
      <c r="K35" s="12"/>
      <c r="L35" s="1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x14ac:dyDescent="0.2">
      <c r="A36" s="4"/>
      <c r="B36" s="12"/>
      <c r="C36" s="117"/>
      <c r="D36" s="118"/>
      <c r="E36" s="19">
        <v>0</v>
      </c>
      <c r="F36" s="20"/>
      <c r="G36" s="19">
        <f t="shared" si="0"/>
        <v>0</v>
      </c>
      <c r="H36" s="21"/>
      <c r="I36" s="19">
        <f t="shared" si="1"/>
        <v>0</v>
      </c>
      <c r="J36" s="12"/>
      <c r="K36" s="12"/>
      <c r="L36" s="1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x14ac:dyDescent="0.2">
      <c r="A37" s="4"/>
      <c r="B37" s="12"/>
      <c r="C37" s="117"/>
      <c r="D37" s="118"/>
      <c r="E37" s="19">
        <v>0</v>
      </c>
      <c r="F37" s="20"/>
      <c r="G37" s="19">
        <f t="shared" ref="G37" si="2">E37*F37</f>
        <v>0</v>
      </c>
      <c r="H37" s="21"/>
      <c r="I37" s="19">
        <f t="shared" ref="I37" si="3">H37*G37</f>
        <v>0</v>
      </c>
      <c r="J37" s="12"/>
      <c r="K37" s="12"/>
      <c r="L37" s="1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x14ac:dyDescent="0.2">
      <c r="A38" s="4"/>
      <c r="B38" s="12"/>
      <c r="C38" s="117"/>
      <c r="D38" s="118"/>
      <c r="E38" s="19">
        <v>0</v>
      </c>
      <c r="F38" s="20"/>
      <c r="G38" s="23">
        <f t="shared" si="0"/>
        <v>0</v>
      </c>
      <c r="H38" s="21"/>
      <c r="I38" s="23">
        <f t="shared" si="1"/>
        <v>0</v>
      </c>
      <c r="J38" s="12"/>
      <c r="K38" s="12"/>
      <c r="L38" s="1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4"/>
      <c r="B39" s="12"/>
      <c r="C39" s="119" t="s">
        <v>85</v>
      </c>
      <c r="D39" s="120"/>
      <c r="E39" s="75">
        <v>0</v>
      </c>
      <c r="F39" s="76"/>
      <c r="G39" s="19">
        <f t="shared" ref="G39" si="4">E39*F39</f>
        <v>0</v>
      </c>
      <c r="H39" s="77"/>
      <c r="I39" s="19">
        <f t="shared" ref="I39" si="5">H39*G39</f>
        <v>0</v>
      </c>
      <c r="J39" s="12"/>
      <c r="K39" s="12"/>
      <c r="L39" s="1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2.75" customHeight="1" x14ac:dyDescent="0.2">
      <c r="A40" s="4"/>
      <c r="B40" s="12"/>
      <c r="C40" s="117" t="s">
        <v>53</v>
      </c>
      <c r="D40" s="118"/>
      <c r="E40" s="23">
        <v>0</v>
      </c>
      <c r="F40" s="183"/>
      <c r="G40" s="23">
        <f t="shared" si="0"/>
        <v>0</v>
      </c>
      <c r="H40" s="183"/>
      <c r="I40" s="23">
        <f t="shared" si="1"/>
        <v>0</v>
      </c>
      <c r="J40" s="12"/>
      <c r="K40" s="12"/>
      <c r="L40" s="1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2">
      <c r="A41" s="4"/>
      <c r="B41" s="24"/>
      <c r="C41" s="25"/>
      <c r="D41" s="26" t="s">
        <v>9</v>
      </c>
      <c r="E41" s="22">
        <f>SUM(E30:E38)+E40</f>
        <v>0</v>
      </c>
      <c r="F41" s="27"/>
      <c r="G41" s="22">
        <f>SUM(G30:G38)+G40</f>
        <v>0</v>
      </c>
      <c r="H41" s="27"/>
      <c r="I41" s="22">
        <f>SUM(I30:I38)+I40</f>
        <v>0</v>
      </c>
      <c r="J41" s="12"/>
      <c r="K41" s="12"/>
      <c r="L41" s="1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2.75" customHeight="1" x14ac:dyDescent="0.2">
      <c r="A42" s="4"/>
      <c r="B42" s="28" t="s">
        <v>10</v>
      </c>
      <c r="C42" s="29"/>
      <c r="D42" s="29"/>
      <c r="E42" s="29"/>
      <c r="F42" s="29"/>
      <c r="G42" s="29"/>
      <c r="H42" s="12"/>
      <c r="I42" s="12"/>
      <c r="J42" s="78"/>
      <c r="K42" s="12"/>
      <c r="L42" s="9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2.75" customHeight="1" x14ac:dyDescent="0.2">
      <c r="A43" s="4"/>
      <c r="B43" s="28"/>
      <c r="C43" s="29"/>
      <c r="D43" s="29"/>
      <c r="E43" s="29"/>
      <c r="F43" s="29"/>
      <c r="G43" s="29"/>
      <c r="H43" s="12"/>
      <c r="I43" s="12"/>
      <c r="J43" s="152" t="s">
        <v>11</v>
      </c>
      <c r="K43" s="153"/>
      <c r="L43" s="9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.4" customHeight="1" x14ac:dyDescent="0.3">
      <c r="A44" s="4"/>
      <c r="B44" s="176" t="s">
        <v>12</v>
      </c>
      <c r="C44" s="180"/>
      <c r="D44" s="180"/>
      <c r="E44" s="31"/>
      <c r="F44" s="32"/>
      <c r="G44" s="32"/>
      <c r="H44" s="32"/>
      <c r="I44" s="33"/>
      <c r="J44" s="79" t="s">
        <v>87</v>
      </c>
      <c r="K44" s="79" t="s">
        <v>88</v>
      </c>
      <c r="L44" s="9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2.75" customHeight="1" x14ac:dyDescent="0.2">
      <c r="A45" s="4"/>
      <c r="B45" s="12"/>
      <c r="C45" s="181"/>
      <c r="D45" s="182"/>
      <c r="E45" s="19">
        <v>0</v>
      </c>
      <c r="F45" s="20"/>
      <c r="G45" s="19">
        <f t="shared" ref="G45:G55" si="6">E45*F45</f>
        <v>0</v>
      </c>
      <c r="H45" s="21"/>
      <c r="I45" s="19">
        <f>H45*G45</f>
        <v>0</v>
      </c>
      <c r="J45" s="34">
        <v>0</v>
      </c>
      <c r="K45" s="35">
        <v>0</v>
      </c>
      <c r="L45" s="9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2.75" customHeight="1" x14ac:dyDescent="0.2">
      <c r="A46" s="4"/>
      <c r="B46" s="12"/>
      <c r="C46" s="117"/>
      <c r="D46" s="118"/>
      <c r="E46" s="19">
        <v>0</v>
      </c>
      <c r="F46" s="20"/>
      <c r="G46" s="19">
        <f t="shared" si="6"/>
        <v>0</v>
      </c>
      <c r="H46" s="21"/>
      <c r="I46" s="19">
        <f t="shared" ref="I46:I55" si="7">H46*G46</f>
        <v>0</v>
      </c>
      <c r="J46" s="36">
        <v>0</v>
      </c>
      <c r="K46" s="37">
        <v>0</v>
      </c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2.75" customHeight="1" x14ac:dyDescent="0.2">
      <c r="A47" s="4"/>
      <c r="B47" s="12"/>
      <c r="C47" s="117"/>
      <c r="D47" s="118"/>
      <c r="E47" s="19">
        <v>0</v>
      </c>
      <c r="F47" s="20"/>
      <c r="G47" s="19">
        <f t="shared" si="6"/>
        <v>0</v>
      </c>
      <c r="H47" s="21"/>
      <c r="I47" s="19">
        <f t="shared" si="7"/>
        <v>0</v>
      </c>
      <c r="J47" s="36">
        <v>0</v>
      </c>
      <c r="K47" s="37">
        <v>0</v>
      </c>
      <c r="L47" s="9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2.75" customHeight="1" x14ac:dyDescent="0.2">
      <c r="A48" s="4"/>
      <c r="B48" s="12"/>
      <c r="C48" s="117"/>
      <c r="D48" s="118"/>
      <c r="E48" s="19">
        <v>0</v>
      </c>
      <c r="F48" s="20"/>
      <c r="G48" s="19">
        <f t="shared" si="6"/>
        <v>0</v>
      </c>
      <c r="H48" s="21"/>
      <c r="I48" s="19">
        <f t="shared" si="7"/>
        <v>0</v>
      </c>
      <c r="J48" s="36">
        <v>0</v>
      </c>
      <c r="K48" s="37">
        <v>0</v>
      </c>
      <c r="L48" s="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2.75" customHeight="1" x14ac:dyDescent="0.2">
      <c r="A49" s="4"/>
      <c r="B49" s="12"/>
      <c r="C49" s="117"/>
      <c r="D49" s="118"/>
      <c r="E49" s="19">
        <v>0</v>
      </c>
      <c r="F49" s="20"/>
      <c r="G49" s="19">
        <f t="shared" si="6"/>
        <v>0</v>
      </c>
      <c r="H49" s="21"/>
      <c r="I49" s="19">
        <f t="shared" si="7"/>
        <v>0</v>
      </c>
      <c r="J49" s="36">
        <v>0</v>
      </c>
      <c r="K49" s="37">
        <v>0</v>
      </c>
      <c r="L49" s="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2.75" customHeight="1" x14ac:dyDescent="0.2">
      <c r="A50" s="4"/>
      <c r="B50" s="12"/>
      <c r="C50" s="117"/>
      <c r="D50" s="118"/>
      <c r="E50" s="19">
        <v>0</v>
      </c>
      <c r="F50" s="20"/>
      <c r="G50" s="19">
        <f t="shared" si="6"/>
        <v>0</v>
      </c>
      <c r="H50" s="21"/>
      <c r="I50" s="19">
        <f t="shared" si="7"/>
        <v>0</v>
      </c>
      <c r="J50" s="36">
        <v>0</v>
      </c>
      <c r="K50" s="37">
        <v>0</v>
      </c>
      <c r="L50" s="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2.75" customHeight="1" x14ac:dyDescent="0.2">
      <c r="A51" s="4"/>
      <c r="B51" s="12"/>
      <c r="C51" s="117"/>
      <c r="D51" s="118"/>
      <c r="E51" s="19">
        <v>0</v>
      </c>
      <c r="F51" s="20"/>
      <c r="G51" s="19">
        <f t="shared" si="6"/>
        <v>0</v>
      </c>
      <c r="H51" s="21"/>
      <c r="I51" s="19">
        <f t="shared" si="7"/>
        <v>0</v>
      </c>
      <c r="J51" s="36">
        <v>0</v>
      </c>
      <c r="K51" s="37">
        <v>0</v>
      </c>
      <c r="L51" s="9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2.75" customHeight="1" x14ac:dyDescent="0.2">
      <c r="A52" s="4"/>
      <c r="B52" s="12"/>
      <c r="C52" s="117"/>
      <c r="D52" s="118"/>
      <c r="E52" s="19">
        <v>0</v>
      </c>
      <c r="F52" s="20"/>
      <c r="G52" s="19">
        <f t="shared" si="6"/>
        <v>0</v>
      </c>
      <c r="H52" s="21"/>
      <c r="I52" s="19">
        <f t="shared" si="7"/>
        <v>0</v>
      </c>
      <c r="J52" s="36">
        <v>0</v>
      </c>
      <c r="K52" s="37">
        <v>0</v>
      </c>
      <c r="L52" s="9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2.75" customHeight="1" x14ac:dyDescent="0.2">
      <c r="A53" s="4"/>
      <c r="B53" s="12"/>
      <c r="C53" s="117"/>
      <c r="D53" s="118"/>
      <c r="E53" s="19">
        <v>0</v>
      </c>
      <c r="F53" s="20"/>
      <c r="G53" s="23">
        <f t="shared" si="6"/>
        <v>0</v>
      </c>
      <c r="H53" s="21"/>
      <c r="I53" s="39">
        <f t="shared" si="7"/>
        <v>0</v>
      </c>
      <c r="J53" s="38">
        <v>0</v>
      </c>
      <c r="K53" s="39">
        <v>0</v>
      </c>
      <c r="L53" s="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.75" customHeight="1" x14ac:dyDescent="0.2">
      <c r="A54" s="4"/>
      <c r="B54" s="12"/>
      <c r="C54" s="119" t="s">
        <v>85</v>
      </c>
      <c r="D54" s="120"/>
      <c r="E54" s="75">
        <v>0</v>
      </c>
      <c r="F54" s="76"/>
      <c r="G54" s="19">
        <f t="shared" ref="G54" si="8">E54*F54</f>
        <v>0</v>
      </c>
      <c r="H54" s="77"/>
      <c r="I54" s="19">
        <f t="shared" ref="I54" si="9">H54*G54</f>
        <v>0</v>
      </c>
      <c r="J54" s="36">
        <v>0</v>
      </c>
      <c r="K54" s="37">
        <v>0</v>
      </c>
      <c r="L54" s="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2.75" customHeight="1" x14ac:dyDescent="0.2">
      <c r="A55" s="4"/>
      <c r="B55" s="12"/>
      <c r="C55" s="117" t="s">
        <v>53</v>
      </c>
      <c r="D55" s="118"/>
      <c r="E55" s="23">
        <v>0</v>
      </c>
      <c r="F55" s="183"/>
      <c r="G55" s="23">
        <f t="shared" si="6"/>
        <v>0</v>
      </c>
      <c r="H55" s="183"/>
      <c r="I55" s="23">
        <f t="shared" si="7"/>
        <v>0</v>
      </c>
      <c r="J55" s="38">
        <v>0</v>
      </c>
      <c r="K55" s="39">
        <v>0</v>
      </c>
      <c r="L55" s="9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2.75" customHeight="1" x14ac:dyDescent="0.2">
      <c r="A56" s="4"/>
      <c r="B56" s="24"/>
      <c r="C56" s="25"/>
      <c r="D56" s="26" t="s">
        <v>9</v>
      </c>
      <c r="E56" s="22">
        <f>SUM(E45:E53)+E55</f>
        <v>0</v>
      </c>
      <c r="F56" s="27"/>
      <c r="G56" s="22">
        <f>SUM(G45:G53)+G55</f>
        <v>0</v>
      </c>
      <c r="H56" s="27"/>
      <c r="I56" s="22">
        <f>SUM(I45:I53)+I55</f>
        <v>0</v>
      </c>
      <c r="J56" s="40">
        <f t="shared" ref="J56:K56" si="10">SUM(J45:J53)+J55</f>
        <v>0</v>
      </c>
      <c r="K56" s="40">
        <f t="shared" si="10"/>
        <v>0</v>
      </c>
      <c r="L56" s="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2.75" customHeight="1" x14ac:dyDescent="0.2">
      <c r="A57" s="4"/>
      <c r="B57" s="11"/>
      <c r="C57" s="10"/>
      <c r="D57" s="10"/>
      <c r="E57" s="10"/>
      <c r="F57" s="10"/>
      <c r="G57" s="10"/>
      <c r="H57" s="10"/>
      <c r="I57" s="11"/>
      <c r="J57" s="30"/>
      <c r="K57" s="30"/>
      <c r="L57" s="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3.5" thickBot="1" x14ac:dyDescent="0.25">
      <c r="A58" s="4"/>
      <c r="B58" s="14"/>
      <c r="C58" s="186" t="s">
        <v>106</v>
      </c>
      <c r="D58" s="187"/>
      <c r="E58" s="184">
        <f>E56+E41</f>
        <v>0</v>
      </c>
      <c r="F58" s="185"/>
      <c r="G58" s="184">
        <f>G56+G41</f>
        <v>0</v>
      </c>
      <c r="H58" s="185"/>
      <c r="I58" s="184">
        <f>I56+I41</f>
        <v>0</v>
      </c>
      <c r="J58" s="11"/>
      <c r="K58" s="11"/>
      <c r="L58" s="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4.25" thickTop="1" thickBot="1" x14ac:dyDescent="0.25">
      <c r="A59" s="4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9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" customHeight="1" thickBot="1" x14ac:dyDescent="0.25">
      <c r="A60" s="4"/>
      <c r="B60" s="125" t="s">
        <v>14</v>
      </c>
      <c r="C60" s="125"/>
      <c r="D60" s="126"/>
      <c r="E60" s="126"/>
      <c r="F60" s="126"/>
      <c r="G60" s="126"/>
      <c r="H60" s="126"/>
      <c r="I60" s="126"/>
      <c r="J60" s="126"/>
      <c r="K60" s="126"/>
      <c r="L60" s="9"/>
      <c r="M60" s="41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7.25" customHeight="1" x14ac:dyDescent="0.2">
      <c r="A61" s="4"/>
      <c r="B61" s="42"/>
      <c r="C61" s="42"/>
      <c r="D61" s="42"/>
      <c r="E61" s="134" t="s">
        <v>102</v>
      </c>
      <c r="F61" s="136" t="s">
        <v>15</v>
      </c>
      <c r="G61" s="136"/>
      <c r="H61" s="136"/>
      <c r="I61" s="136"/>
      <c r="J61" s="136"/>
      <c r="K61" s="4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5" ht="13.15" customHeight="1" x14ac:dyDescent="0.2">
      <c r="A62" s="4"/>
      <c r="B62" s="44"/>
      <c r="C62" s="44"/>
      <c r="D62" s="44"/>
      <c r="E62" s="135"/>
      <c r="F62" s="45" t="s">
        <v>94</v>
      </c>
      <c r="G62" s="45" t="s">
        <v>95</v>
      </c>
      <c r="H62" s="45" t="s">
        <v>96</v>
      </c>
      <c r="I62" s="45" t="s">
        <v>97</v>
      </c>
      <c r="J62" s="45" t="s">
        <v>98</v>
      </c>
      <c r="K62" s="80" t="s">
        <v>16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5" ht="15" customHeight="1" x14ac:dyDescent="0.2">
      <c r="A63" s="4"/>
      <c r="B63" s="46" t="s">
        <v>99</v>
      </c>
      <c r="C63" s="47"/>
      <c r="D63" s="47"/>
      <c r="E63" s="48"/>
      <c r="F63" s="48"/>
      <c r="G63" s="48"/>
      <c r="H63" s="48"/>
      <c r="I63" s="48"/>
      <c r="J63" s="48"/>
      <c r="K63" s="49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5" x14ac:dyDescent="0.2">
      <c r="A64" s="4"/>
      <c r="B64" s="50" t="s">
        <v>52</v>
      </c>
      <c r="C64" s="11"/>
      <c r="D64" s="11"/>
      <c r="E64" s="52">
        <v>0</v>
      </c>
      <c r="F64" s="52">
        <v>6000000</v>
      </c>
      <c r="G64" s="52">
        <v>6000000</v>
      </c>
      <c r="H64" s="52">
        <v>2855000</v>
      </c>
      <c r="I64" s="52">
        <v>0</v>
      </c>
      <c r="J64" s="52">
        <v>0</v>
      </c>
      <c r="K64" s="52">
        <f>IF(SUM(E64:J64)=0,"",SUM(E64:J64))</f>
        <v>14855000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x14ac:dyDescent="0.2">
      <c r="A65" s="4"/>
      <c r="B65" s="50" t="s">
        <v>17</v>
      </c>
      <c r="C65" s="11"/>
      <c r="D65" s="11"/>
      <c r="E65" s="52">
        <v>0</v>
      </c>
      <c r="F65" s="52">
        <v>250000</v>
      </c>
      <c r="G65" s="52">
        <v>0</v>
      </c>
      <c r="H65" s="52">
        <v>0</v>
      </c>
      <c r="I65" s="52">
        <v>0</v>
      </c>
      <c r="J65" s="52">
        <v>0</v>
      </c>
      <c r="K65" s="52">
        <f t="shared" ref="K65:K77" si="11">IF(SUM(E65:J65)=0,"",SUM(E65:J65))</f>
        <v>250000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x14ac:dyDescent="0.2">
      <c r="A66" s="4"/>
      <c r="B66" s="50" t="s">
        <v>18</v>
      </c>
      <c r="C66" s="11"/>
      <c r="D66" s="11"/>
      <c r="E66" s="52">
        <v>0</v>
      </c>
      <c r="F66" s="52">
        <v>500000</v>
      </c>
      <c r="G66" s="52">
        <v>0</v>
      </c>
      <c r="H66" s="52">
        <v>0</v>
      </c>
      <c r="I66" s="52">
        <v>0</v>
      </c>
      <c r="J66" s="52">
        <v>0</v>
      </c>
      <c r="K66" s="52">
        <f t="shared" si="11"/>
        <v>500000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x14ac:dyDescent="0.2">
      <c r="A67" s="4"/>
      <c r="B67" s="50" t="s">
        <v>19</v>
      </c>
      <c r="C67" s="11"/>
      <c r="D67" s="11"/>
      <c r="E67" s="52">
        <v>0</v>
      </c>
      <c r="F67" s="52">
        <v>300000</v>
      </c>
      <c r="G67" s="52">
        <v>0</v>
      </c>
      <c r="H67" s="52">
        <v>0</v>
      </c>
      <c r="I67" s="52">
        <v>0</v>
      </c>
      <c r="J67" s="52">
        <v>0</v>
      </c>
      <c r="K67" s="52">
        <f t="shared" si="11"/>
        <v>300000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x14ac:dyDescent="0.2">
      <c r="A68" s="4"/>
      <c r="B68" s="50" t="s">
        <v>20</v>
      </c>
      <c r="C68" s="11"/>
      <c r="D68" s="11"/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 t="str">
        <f t="shared" si="11"/>
        <v/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x14ac:dyDescent="0.2">
      <c r="A69" s="4"/>
      <c r="B69" s="50" t="s">
        <v>21</v>
      </c>
      <c r="C69" s="11"/>
      <c r="D69" s="11"/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 t="str">
        <f t="shared" si="11"/>
        <v/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x14ac:dyDescent="0.2">
      <c r="A70" s="4"/>
      <c r="B70" s="50" t="s">
        <v>22</v>
      </c>
      <c r="C70" s="70"/>
      <c r="D70" s="11" t="s">
        <v>23</v>
      </c>
      <c r="E70" s="52">
        <v>0</v>
      </c>
      <c r="F70" s="52">
        <v>0</v>
      </c>
      <c r="G70" s="52">
        <v>0</v>
      </c>
      <c r="H70" s="52">
        <v>1000000</v>
      </c>
      <c r="I70" s="52">
        <v>0</v>
      </c>
      <c r="J70" s="52">
        <v>0</v>
      </c>
      <c r="K70" s="52">
        <f t="shared" si="11"/>
        <v>1000000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2.75" customHeight="1" x14ac:dyDescent="0.2">
      <c r="A71" s="4"/>
      <c r="B71" s="50" t="s">
        <v>24</v>
      </c>
      <c r="C71" s="11"/>
      <c r="D71" s="11"/>
      <c r="E71" s="52">
        <v>0</v>
      </c>
      <c r="F71" s="52">
        <v>200000</v>
      </c>
      <c r="G71" s="52">
        <v>0</v>
      </c>
      <c r="H71" s="52">
        <v>0</v>
      </c>
      <c r="I71" s="52">
        <v>0</v>
      </c>
      <c r="J71" s="52">
        <v>0</v>
      </c>
      <c r="K71" s="52">
        <f t="shared" si="11"/>
        <v>200000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x14ac:dyDescent="0.2">
      <c r="A72" s="4"/>
      <c r="B72" s="50" t="s">
        <v>25</v>
      </c>
      <c r="C72" s="11"/>
      <c r="D72" s="11"/>
      <c r="E72" s="52">
        <v>0</v>
      </c>
      <c r="F72" s="52">
        <v>750000</v>
      </c>
      <c r="G72" s="52">
        <v>0</v>
      </c>
      <c r="H72" s="52">
        <v>0</v>
      </c>
      <c r="I72" s="52">
        <v>0</v>
      </c>
      <c r="J72" s="52">
        <v>0</v>
      </c>
      <c r="K72" s="52">
        <f t="shared" si="11"/>
        <v>750000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x14ac:dyDescent="0.2">
      <c r="A73" s="4"/>
      <c r="B73" s="50" t="s">
        <v>26</v>
      </c>
      <c r="C73" s="11"/>
      <c r="D73" s="11"/>
      <c r="E73" s="52">
        <v>0</v>
      </c>
      <c r="F73" s="52">
        <v>0</v>
      </c>
      <c r="G73" s="52">
        <v>0</v>
      </c>
      <c r="H73" s="52">
        <v>500000</v>
      </c>
      <c r="I73" s="52">
        <v>0</v>
      </c>
      <c r="J73" s="52">
        <v>0</v>
      </c>
      <c r="K73" s="52">
        <f t="shared" si="11"/>
        <v>500000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x14ac:dyDescent="0.2">
      <c r="A74" s="4"/>
      <c r="B74" s="50" t="s">
        <v>27</v>
      </c>
      <c r="C74" s="11"/>
      <c r="D74" s="11"/>
      <c r="E74" s="52">
        <v>0</v>
      </c>
      <c r="F74" s="52">
        <v>675000</v>
      </c>
      <c r="G74" s="52">
        <v>0</v>
      </c>
      <c r="H74" s="52">
        <v>0</v>
      </c>
      <c r="I74" s="52">
        <v>0</v>
      </c>
      <c r="J74" s="52">
        <v>0</v>
      </c>
      <c r="K74" s="52">
        <f t="shared" si="11"/>
        <v>675000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x14ac:dyDescent="0.2">
      <c r="A75" s="4"/>
      <c r="B75" s="50" t="s">
        <v>28</v>
      </c>
      <c r="C75" s="11"/>
      <c r="D75" s="11"/>
      <c r="E75" s="52">
        <v>0</v>
      </c>
      <c r="F75" s="52">
        <v>0</v>
      </c>
      <c r="G75" s="52">
        <v>0</v>
      </c>
      <c r="H75" s="52">
        <v>800000</v>
      </c>
      <c r="I75" s="52">
        <v>0</v>
      </c>
      <c r="J75" s="52">
        <v>0</v>
      </c>
      <c r="K75" s="52">
        <f t="shared" si="11"/>
        <v>800000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x14ac:dyDescent="0.2">
      <c r="A76" s="4"/>
      <c r="B76" s="50" t="s">
        <v>29</v>
      </c>
      <c r="C76" s="11"/>
      <c r="D76" s="11"/>
      <c r="E76" s="52">
        <v>0</v>
      </c>
      <c r="F76" s="52">
        <v>0</v>
      </c>
      <c r="G76" s="52">
        <v>0</v>
      </c>
      <c r="H76" s="52">
        <v>800000</v>
      </c>
      <c r="I76" s="52">
        <v>0</v>
      </c>
      <c r="J76" s="52">
        <v>0</v>
      </c>
      <c r="K76" s="52">
        <f t="shared" si="11"/>
        <v>800000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x14ac:dyDescent="0.2">
      <c r="A77" s="4"/>
      <c r="B77" s="50" t="s">
        <v>30</v>
      </c>
      <c r="C77" s="11"/>
      <c r="D77" s="11"/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 t="str">
        <f t="shared" si="11"/>
        <v/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x14ac:dyDescent="0.2">
      <c r="A78" s="4"/>
      <c r="B78" s="54" t="s">
        <v>31</v>
      </c>
      <c r="C78" s="50"/>
      <c r="D78" s="11"/>
      <c r="E78" s="55">
        <f>IF(SUM(E64:E77)=0,0,SUM(E64:E77))</f>
        <v>0</v>
      </c>
      <c r="F78" s="55">
        <f t="shared" ref="F78:J78" si="12">IF(SUM(F64:F77)=0,0,SUM(F64:F77))</f>
        <v>8675000</v>
      </c>
      <c r="G78" s="55">
        <f t="shared" si="12"/>
        <v>6000000</v>
      </c>
      <c r="H78" s="55">
        <f t="shared" si="12"/>
        <v>5955000</v>
      </c>
      <c r="I78" s="55">
        <f t="shared" si="12"/>
        <v>0</v>
      </c>
      <c r="J78" s="55">
        <f t="shared" si="12"/>
        <v>0</v>
      </c>
      <c r="K78" s="56">
        <f>IF(SUM(K64:K77)=0,"",SUM(K64:K77))</f>
        <v>20630000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6.95" customHeight="1" x14ac:dyDescent="0.2">
      <c r="A79" s="4"/>
      <c r="B79" s="11"/>
      <c r="C79" s="11"/>
      <c r="D79" s="11"/>
      <c r="E79" s="51"/>
      <c r="F79" s="51"/>
      <c r="G79" s="51"/>
      <c r="H79" s="51"/>
      <c r="I79" s="51"/>
      <c r="J79" s="51"/>
      <c r="K79" s="51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x14ac:dyDescent="0.2">
      <c r="A80" s="4"/>
      <c r="B80" s="46" t="s">
        <v>100</v>
      </c>
      <c r="C80" s="57"/>
      <c r="D80" s="11"/>
      <c r="E80" s="11"/>
      <c r="F80" s="11"/>
      <c r="G80" s="11"/>
      <c r="H80" s="11"/>
      <c r="I80" s="11"/>
      <c r="J80" s="11"/>
      <c r="K80" s="11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5" x14ac:dyDescent="0.2">
      <c r="A81" s="4"/>
      <c r="B81" s="50" t="s">
        <v>32</v>
      </c>
      <c r="C81" s="11"/>
      <c r="D81" s="11"/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 t="str">
        <f t="shared" ref="K81:K90" si="13">IF(SUM(E81:J81)=0,"",SUM(E81:J81))</f>
        <v/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5" x14ac:dyDescent="0.2">
      <c r="A82" s="4"/>
      <c r="B82" s="50" t="s">
        <v>33</v>
      </c>
      <c r="C82" s="11"/>
      <c r="D82" s="11"/>
      <c r="E82" s="52">
        <v>1250000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f t="shared" si="13"/>
        <v>1250000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5" x14ac:dyDescent="0.2">
      <c r="A83" s="4"/>
      <c r="B83" s="50" t="s">
        <v>34</v>
      </c>
      <c r="C83" s="11"/>
      <c r="D83" s="11"/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 t="str">
        <f t="shared" si="13"/>
        <v/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5" x14ac:dyDescent="0.2">
      <c r="A84" s="4"/>
      <c r="B84" s="50" t="s">
        <v>35</v>
      </c>
      <c r="C84" s="11"/>
      <c r="D84" s="11"/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 t="str">
        <f t="shared" si="13"/>
        <v/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5" x14ac:dyDescent="0.2">
      <c r="A85" s="4"/>
      <c r="B85" s="50" t="s">
        <v>36</v>
      </c>
      <c r="C85" s="11"/>
      <c r="D85" s="11"/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 t="str">
        <f t="shared" si="13"/>
        <v/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5" x14ac:dyDescent="0.2">
      <c r="A86" s="4"/>
      <c r="B86" s="50" t="s">
        <v>37</v>
      </c>
      <c r="C86" s="11"/>
      <c r="D86" s="11"/>
      <c r="E86" s="52">
        <v>0</v>
      </c>
      <c r="F86" s="52">
        <v>0</v>
      </c>
      <c r="G86" s="52">
        <v>0</v>
      </c>
      <c r="H86" s="52">
        <v>350000</v>
      </c>
      <c r="I86" s="52">
        <v>0</v>
      </c>
      <c r="J86" s="52">
        <v>0</v>
      </c>
      <c r="K86" s="52">
        <f t="shared" si="13"/>
        <v>350000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5" x14ac:dyDescent="0.2">
      <c r="A87" s="4"/>
      <c r="B87" s="50" t="s">
        <v>38</v>
      </c>
      <c r="C87" s="11"/>
      <c r="D87" s="11"/>
      <c r="E87" s="52">
        <v>0</v>
      </c>
      <c r="F87" s="52">
        <v>0</v>
      </c>
      <c r="G87" s="52">
        <v>0</v>
      </c>
      <c r="H87" s="52">
        <v>350000</v>
      </c>
      <c r="I87" s="52">
        <v>0</v>
      </c>
      <c r="J87" s="52">
        <v>0</v>
      </c>
      <c r="K87" s="52">
        <f t="shared" si="13"/>
        <v>350000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5" x14ac:dyDescent="0.2">
      <c r="A88" s="4"/>
      <c r="B88" s="50" t="s">
        <v>39</v>
      </c>
      <c r="C88" s="11"/>
      <c r="D88" s="11"/>
      <c r="E88" s="52">
        <v>0</v>
      </c>
      <c r="F88" s="52">
        <v>200000</v>
      </c>
      <c r="G88" s="52">
        <v>0</v>
      </c>
      <c r="H88" s="52">
        <v>0</v>
      </c>
      <c r="I88" s="52">
        <v>0</v>
      </c>
      <c r="J88" s="52">
        <v>0</v>
      </c>
      <c r="K88" s="52">
        <f t="shared" si="13"/>
        <v>200000</v>
      </c>
      <c r="L88" s="9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5" x14ac:dyDescent="0.2">
      <c r="A89" s="4"/>
      <c r="B89" s="50" t="s">
        <v>40</v>
      </c>
      <c r="C89" s="11"/>
      <c r="D89" s="11"/>
      <c r="E89" s="52">
        <v>0</v>
      </c>
      <c r="F89" s="52">
        <v>0</v>
      </c>
      <c r="G89" s="52">
        <v>0</v>
      </c>
      <c r="H89" s="52">
        <v>800000</v>
      </c>
      <c r="I89" s="52">
        <v>0</v>
      </c>
      <c r="J89" s="52">
        <v>0</v>
      </c>
      <c r="K89" s="52">
        <f t="shared" si="13"/>
        <v>800000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5" x14ac:dyDescent="0.2">
      <c r="A90" s="4"/>
      <c r="B90" s="50" t="s">
        <v>41</v>
      </c>
      <c r="C90" s="11"/>
      <c r="D90" s="11"/>
      <c r="E90" s="52">
        <v>0</v>
      </c>
      <c r="F90" s="52">
        <v>0</v>
      </c>
      <c r="G90" s="52">
        <v>0</v>
      </c>
      <c r="H90" s="52">
        <v>600000</v>
      </c>
      <c r="I90" s="52">
        <v>0</v>
      </c>
      <c r="J90" s="52">
        <v>0</v>
      </c>
      <c r="K90" s="52">
        <f t="shared" si="13"/>
        <v>600000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5" x14ac:dyDescent="0.2">
      <c r="A91" s="4"/>
      <c r="B91" s="54" t="s">
        <v>42</v>
      </c>
      <c r="C91" s="11"/>
      <c r="D91" s="11"/>
      <c r="E91" s="55">
        <f>IF(SUM(E81:E90)=0,0,SUM(E81:E90))</f>
        <v>1250000</v>
      </c>
      <c r="F91" s="55">
        <f t="shared" ref="F91:J91" si="14">IF(SUM(F81:F90)=0,0,SUM(F81:F90))</f>
        <v>200000</v>
      </c>
      <c r="G91" s="55">
        <f t="shared" si="14"/>
        <v>0</v>
      </c>
      <c r="H91" s="55">
        <f t="shared" si="14"/>
        <v>2100000</v>
      </c>
      <c r="I91" s="55">
        <f t="shared" si="14"/>
        <v>0</v>
      </c>
      <c r="J91" s="55">
        <f t="shared" si="14"/>
        <v>0</v>
      </c>
      <c r="K91" s="56">
        <f>IF(SUM(K81:K90)=0,"",SUM(K81:K90))</f>
        <v>3550000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5" ht="6.95" customHeight="1" x14ac:dyDescent="0.2">
      <c r="A92" s="4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5" ht="16.5" customHeight="1" thickBot="1" x14ac:dyDescent="0.25">
      <c r="A93" s="4"/>
      <c r="B93" s="65"/>
      <c r="C93" s="66"/>
      <c r="D93" s="67" t="s">
        <v>101</v>
      </c>
      <c r="E93" s="68">
        <f>IF(E78="","",E78+E91)</f>
        <v>1250000</v>
      </c>
      <c r="F93" s="68">
        <f t="shared" ref="F93:J93" si="15">IF(F78="","",F78+F91)</f>
        <v>8875000</v>
      </c>
      <c r="G93" s="68">
        <f t="shared" si="15"/>
        <v>6000000</v>
      </c>
      <c r="H93" s="68">
        <f t="shared" si="15"/>
        <v>8055000</v>
      </c>
      <c r="I93" s="68">
        <f t="shared" si="15"/>
        <v>0</v>
      </c>
      <c r="J93" s="68">
        <f t="shared" si="15"/>
        <v>0</v>
      </c>
      <c r="K93" s="69">
        <f>IF(SUM(E93:J93)=0,"",SUM(E93:J93))</f>
        <v>24180000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5" ht="27" customHeight="1" thickTop="1" x14ac:dyDescent="0.2">
      <c r="A94" s="4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5" ht="15" customHeight="1" x14ac:dyDescent="0.2">
      <c r="A95" s="4"/>
      <c r="B95" s="137" t="s">
        <v>43</v>
      </c>
      <c r="C95" s="137"/>
      <c r="D95" s="138"/>
      <c r="E95" s="138"/>
      <c r="F95" s="138"/>
      <c r="G95" s="138"/>
      <c r="H95" s="138"/>
      <c r="I95" s="138"/>
      <c r="J95" s="138"/>
      <c r="K95" s="138"/>
      <c r="L95" s="9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6.75" customHeight="1" x14ac:dyDescent="0.2">
      <c r="A96" s="4"/>
      <c r="B96" s="58"/>
      <c r="C96" s="58"/>
      <c r="D96" s="139"/>
      <c r="E96" s="140"/>
      <c r="F96" s="140"/>
      <c r="G96" s="139"/>
      <c r="H96" s="139"/>
      <c r="I96" s="139"/>
      <c r="J96" s="11"/>
      <c r="K96" s="59"/>
      <c r="L96" s="9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4" customHeight="1" thickBot="1" x14ac:dyDescent="0.25">
      <c r="A97" s="4"/>
      <c r="B97" s="128" t="s">
        <v>92</v>
      </c>
      <c r="C97" s="128"/>
      <c r="D97" s="129"/>
      <c r="E97" s="130" t="s">
        <v>57</v>
      </c>
      <c r="F97" s="131"/>
      <c r="G97" s="132"/>
      <c r="H97" s="130" t="s">
        <v>93</v>
      </c>
      <c r="I97" s="132"/>
      <c r="J97" s="133" t="s">
        <v>62</v>
      </c>
      <c r="K97" s="133"/>
      <c r="L97" s="9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4.25" customHeight="1" thickTop="1" x14ac:dyDescent="0.2">
      <c r="A98" s="4"/>
      <c r="B98" s="89" t="s">
        <v>54</v>
      </c>
      <c r="C98" s="89" t="s">
        <v>55</v>
      </c>
      <c r="D98" s="90" t="s">
        <v>44</v>
      </c>
      <c r="E98" s="91" t="s">
        <v>54</v>
      </c>
      <c r="F98" s="92" t="s">
        <v>55</v>
      </c>
      <c r="G98" s="93" t="s">
        <v>44</v>
      </c>
      <c r="H98" s="91" t="s">
        <v>55</v>
      </c>
      <c r="I98" s="93" t="s">
        <v>44</v>
      </c>
      <c r="J98" s="101" t="s">
        <v>103</v>
      </c>
      <c r="K98" s="102"/>
      <c r="L98" s="9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x14ac:dyDescent="0.2">
      <c r="A99" s="4"/>
      <c r="B99" s="60" t="s">
        <v>56</v>
      </c>
      <c r="C99" s="60" t="s">
        <v>61</v>
      </c>
      <c r="D99" s="84">
        <v>15000000</v>
      </c>
      <c r="E99" s="61" t="s">
        <v>66</v>
      </c>
      <c r="F99" s="62" t="s">
        <v>60</v>
      </c>
      <c r="G99" s="88">
        <v>35000</v>
      </c>
      <c r="H99" s="86" t="s">
        <v>60</v>
      </c>
      <c r="I99" s="85">
        <v>4000000</v>
      </c>
      <c r="J99" s="103"/>
      <c r="K99" s="104"/>
      <c r="L99" s="9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x14ac:dyDescent="0.2">
      <c r="A100" s="4"/>
      <c r="B100" s="60"/>
      <c r="C100" s="60"/>
      <c r="D100" s="84"/>
      <c r="E100" s="61" t="s">
        <v>73</v>
      </c>
      <c r="F100" s="62" t="s">
        <v>58</v>
      </c>
      <c r="G100" s="88">
        <v>35000</v>
      </c>
      <c r="H100" s="86" t="s">
        <v>58</v>
      </c>
      <c r="I100" s="85">
        <v>3000000</v>
      </c>
      <c r="J100" s="103"/>
      <c r="K100" s="104"/>
      <c r="L100" s="9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x14ac:dyDescent="0.2">
      <c r="A101" s="4"/>
      <c r="B101" s="60"/>
      <c r="C101" s="60"/>
      <c r="D101" s="85"/>
      <c r="E101" s="61" t="s">
        <v>72</v>
      </c>
      <c r="F101" s="62"/>
      <c r="G101" s="88">
        <v>10000</v>
      </c>
      <c r="H101" s="86" t="s">
        <v>59</v>
      </c>
      <c r="I101" s="85">
        <v>2100000</v>
      </c>
      <c r="J101" s="103"/>
      <c r="K101" s="104"/>
      <c r="L101" s="9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6" customHeight="1" x14ac:dyDescent="0.2">
      <c r="A102" s="4"/>
      <c r="B102" s="60"/>
      <c r="C102" s="60"/>
      <c r="D102" s="85"/>
      <c r="E102" s="61"/>
      <c r="F102" s="62"/>
      <c r="G102" s="88">
        <v>0</v>
      </c>
      <c r="H102" s="86"/>
      <c r="I102" s="85"/>
      <c r="J102" s="103"/>
      <c r="K102" s="104"/>
      <c r="L102" s="9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6" customHeight="1" x14ac:dyDescent="0.2">
      <c r="A103" s="4"/>
      <c r="B103" s="60"/>
      <c r="C103" s="63"/>
      <c r="D103" s="84"/>
      <c r="E103" s="61"/>
      <c r="F103" s="62"/>
      <c r="G103" s="88">
        <v>0</v>
      </c>
      <c r="H103" s="87"/>
      <c r="I103" s="85"/>
      <c r="J103" s="103"/>
      <c r="K103" s="104"/>
      <c r="L103" s="9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6.5" customHeight="1" thickBot="1" x14ac:dyDescent="0.25">
      <c r="A104" s="4"/>
      <c r="B104" s="94"/>
      <c r="C104" s="94"/>
      <c r="D104" s="95">
        <f>SUM(D99:D103)</f>
        <v>15000000</v>
      </c>
      <c r="E104" s="96"/>
      <c r="F104" s="96"/>
      <c r="G104" s="97">
        <f>SUM(G99:G103)</f>
        <v>80000</v>
      </c>
      <c r="H104" s="98"/>
      <c r="I104" s="98">
        <f>SUM(I99:I103)</f>
        <v>9100000</v>
      </c>
      <c r="J104" s="99"/>
      <c r="K104" s="100">
        <f>D104+G104+I104</f>
        <v>24180000</v>
      </c>
      <c r="L104" s="9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3.5" thickTop="1" x14ac:dyDescent="0.2">
      <c r="A105" s="4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x14ac:dyDescent="0.2">
      <c r="A106" s="4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x14ac:dyDescent="0.2">
      <c r="A107" s="4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x14ac:dyDescent="0.2">
      <c r="A108" s="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x14ac:dyDescent="0.2">
      <c r="A109" s="4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x14ac:dyDescent="0.2">
      <c r="A110" s="4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x14ac:dyDescent="0.2">
      <c r="A111" s="4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x14ac:dyDescent="0.2">
      <c r="A112" s="4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x14ac:dyDescent="0.2">
      <c r="A113" s="4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x14ac:dyDescent="0.2">
      <c r="A114" s="4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x14ac:dyDescent="0.2">
      <c r="A115" s="4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x14ac:dyDescent="0.2">
      <c r="A116" s="4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x14ac:dyDescent="0.2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</row>
    <row r="118" spans="1:25" x14ac:dyDescent="0.2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</row>
    <row r="119" spans="1:25" x14ac:dyDescent="0.2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</row>
    <row r="120" spans="1:25" x14ac:dyDescent="0.2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</row>
    <row r="121" spans="1:25" x14ac:dyDescent="0.2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</row>
    <row r="122" spans="1:25" x14ac:dyDescent="0.2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</row>
    <row r="123" spans="1:25" x14ac:dyDescent="0.2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</row>
    <row r="124" spans="1:25" x14ac:dyDescent="0.2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</row>
    <row r="125" spans="1:25" x14ac:dyDescent="0.2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</row>
    <row r="126" spans="1:25" x14ac:dyDescent="0.2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</row>
    <row r="127" spans="1:25" x14ac:dyDescent="0.2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</row>
    <row r="128" spans="1:25" x14ac:dyDescent="0.2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</row>
    <row r="129" spans="2:12" x14ac:dyDescent="0.2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</row>
    <row r="130" spans="2:12" x14ac:dyDescent="0.2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</row>
    <row r="131" spans="2:12" x14ac:dyDescent="0.2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</row>
    <row r="132" spans="2:12" x14ac:dyDescent="0.2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</row>
    <row r="133" spans="2:12" x14ac:dyDescent="0.2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</row>
    <row r="134" spans="2:12" x14ac:dyDescent="0.2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</row>
    <row r="135" spans="2:12" x14ac:dyDescent="0.2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</row>
    <row r="136" spans="2:12" x14ac:dyDescent="0.2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</row>
    <row r="137" spans="2:12" x14ac:dyDescent="0.2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</row>
    <row r="138" spans="2:12" x14ac:dyDescent="0.2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</row>
    <row r="139" spans="2:12" x14ac:dyDescent="0.2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</row>
    <row r="140" spans="2:12" x14ac:dyDescent="0.2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</row>
    <row r="141" spans="2:12" x14ac:dyDescent="0.2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</row>
    <row r="142" spans="2:12" x14ac:dyDescent="0.2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</row>
    <row r="143" spans="2:12" x14ac:dyDescent="0.2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</row>
    <row r="144" spans="2:12" x14ac:dyDescent="0.2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</row>
    <row r="145" spans="2:12" x14ac:dyDescent="0.2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</row>
    <row r="146" spans="2:12" x14ac:dyDescent="0.2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</row>
    <row r="147" spans="2:12" x14ac:dyDescent="0.2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</row>
    <row r="148" spans="2:12" x14ac:dyDescent="0.2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</row>
    <row r="149" spans="2:12" x14ac:dyDescent="0.2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</row>
    <row r="150" spans="2:12" x14ac:dyDescent="0.2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</row>
    <row r="151" spans="2:12" x14ac:dyDescent="0.2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</row>
    <row r="152" spans="2:12" x14ac:dyDescent="0.2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</row>
    <row r="153" spans="2:12" x14ac:dyDescent="0.2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</row>
    <row r="154" spans="2:12" x14ac:dyDescent="0.2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</row>
    <row r="155" spans="2:12" x14ac:dyDescent="0.2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</row>
    <row r="156" spans="2:12" x14ac:dyDescent="0.2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</row>
    <row r="157" spans="2:12" x14ac:dyDescent="0.2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</row>
    <row r="158" spans="2:12" x14ac:dyDescent="0.2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</row>
    <row r="159" spans="2:12" x14ac:dyDescent="0.2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</row>
    <row r="160" spans="2:12" x14ac:dyDescent="0.2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</row>
    <row r="161" spans="2:12" x14ac:dyDescent="0.2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</row>
    <row r="162" spans="2:12" x14ac:dyDescent="0.2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</row>
    <row r="163" spans="2:12" x14ac:dyDescent="0.2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</row>
    <row r="164" spans="2:12" x14ac:dyDescent="0.2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</row>
    <row r="165" spans="2:12" x14ac:dyDescent="0.2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</row>
    <row r="166" spans="2:12" x14ac:dyDescent="0.2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</row>
    <row r="167" spans="2:12" x14ac:dyDescent="0.2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</row>
    <row r="168" spans="2:12" x14ac:dyDescent="0.2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</row>
    <row r="169" spans="2:12" x14ac:dyDescent="0.2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</row>
    <row r="170" spans="2:12" x14ac:dyDescent="0.2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2:12" x14ac:dyDescent="0.2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2:12" x14ac:dyDescent="0.2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2:12" x14ac:dyDescent="0.2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2:12" x14ac:dyDescent="0.2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2:12" x14ac:dyDescent="0.2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2:12" x14ac:dyDescent="0.2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2:12" x14ac:dyDescent="0.2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2:12" x14ac:dyDescent="0.2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2:12" x14ac:dyDescent="0.2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2:12" x14ac:dyDescent="0.2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2:12" x14ac:dyDescent="0.2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2:12" x14ac:dyDescent="0.2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2:12" x14ac:dyDescent="0.2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2:12" x14ac:dyDescent="0.2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2:12" x14ac:dyDescent="0.2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2:12" x14ac:dyDescent="0.2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2:12" x14ac:dyDescent="0.2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2:12" x14ac:dyDescent="0.2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2:12" x14ac:dyDescent="0.2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2:12" x14ac:dyDescent="0.2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2:12" x14ac:dyDescent="0.2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  <row r="192" spans="2:12" x14ac:dyDescent="0.2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</row>
    <row r="193" spans="2:12" x14ac:dyDescent="0.2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</row>
    <row r="194" spans="2:12" x14ac:dyDescent="0.2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</row>
    <row r="195" spans="2:12" x14ac:dyDescent="0.2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</row>
    <row r="196" spans="2:12" x14ac:dyDescent="0.2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</row>
    <row r="197" spans="2:12" x14ac:dyDescent="0.2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</row>
    <row r="198" spans="2:12" x14ac:dyDescent="0.2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</row>
    <row r="199" spans="2:12" x14ac:dyDescent="0.2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</row>
    <row r="200" spans="2:12" x14ac:dyDescent="0.2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</row>
    <row r="201" spans="2:12" x14ac:dyDescent="0.2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</row>
    <row r="202" spans="2:12" x14ac:dyDescent="0.2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</row>
    <row r="203" spans="2:12" x14ac:dyDescent="0.2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</row>
    <row r="204" spans="2:12" x14ac:dyDescent="0.2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</row>
    <row r="205" spans="2:12" x14ac:dyDescent="0.2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</row>
    <row r="206" spans="2:12" x14ac:dyDescent="0.2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</row>
    <row r="207" spans="2:12" x14ac:dyDescent="0.2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</row>
    <row r="208" spans="2:12" x14ac:dyDescent="0.2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</row>
    <row r="209" spans="2:12" x14ac:dyDescent="0.2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</row>
    <row r="210" spans="2:12" x14ac:dyDescent="0.2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</row>
    <row r="211" spans="2:12" x14ac:dyDescent="0.2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</row>
    <row r="212" spans="2:12" x14ac:dyDescent="0.2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</row>
    <row r="213" spans="2:12" x14ac:dyDescent="0.2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</row>
    <row r="214" spans="2:12" x14ac:dyDescent="0.2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</row>
    <row r="215" spans="2:12" x14ac:dyDescent="0.2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</row>
    <row r="216" spans="2:12" x14ac:dyDescent="0.2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</row>
    <row r="217" spans="2:12" x14ac:dyDescent="0.2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</row>
    <row r="218" spans="2:12" x14ac:dyDescent="0.2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</row>
    <row r="219" spans="2:12" x14ac:dyDescent="0.2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</row>
    <row r="220" spans="2:12" x14ac:dyDescent="0.2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</row>
    <row r="221" spans="2:12" x14ac:dyDescent="0.2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</row>
    <row r="222" spans="2:12" x14ac:dyDescent="0.2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</row>
    <row r="223" spans="2:12" x14ac:dyDescent="0.2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</row>
    <row r="224" spans="2:12" x14ac:dyDescent="0.2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</row>
    <row r="225" spans="2:12" x14ac:dyDescent="0.2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</row>
    <row r="226" spans="2:12" x14ac:dyDescent="0.2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</row>
    <row r="227" spans="2:12" x14ac:dyDescent="0.2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</row>
    <row r="228" spans="2:12" x14ac:dyDescent="0.2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</row>
    <row r="229" spans="2:12" x14ac:dyDescent="0.2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</row>
    <row r="230" spans="2:12" x14ac:dyDescent="0.2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</row>
    <row r="231" spans="2:12" x14ac:dyDescent="0.2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</row>
    <row r="232" spans="2:12" x14ac:dyDescent="0.2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</row>
    <row r="233" spans="2:12" x14ac:dyDescent="0.2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</row>
    <row r="234" spans="2:12" x14ac:dyDescent="0.2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</row>
    <row r="235" spans="2:12" x14ac:dyDescent="0.2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</row>
    <row r="236" spans="2:12" x14ac:dyDescent="0.2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</row>
    <row r="237" spans="2:12" x14ac:dyDescent="0.2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</row>
    <row r="238" spans="2:12" x14ac:dyDescent="0.2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</row>
    <row r="239" spans="2:12" x14ac:dyDescent="0.2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</row>
    <row r="240" spans="2:12" x14ac:dyDescent="0.2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</row>
    <row r="241" spans="2:12" x14ac:dyDescent="0.2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</row>
    <row r="242" spans="2:12" x14ac:dyDescent="0.2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</row>
    <row r="243" spans="2:12" x14ac:dyDescent="0.2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</row>
    <row r="244" spans="2:12" x14ac:dyDescent="0.2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</row>
    <row r="245" spans="2:12" x14ac:dyDescent="0.2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</row>
    <row r="246" spans="2:12" x14ac:dyDescent="0.2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</row>
    <row r="247" spans="2:12" x14ac:dyDescent="0.2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</row>
    <row r="248" spans="2:12" x14ac:dyDescent="0.2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</row>
    <row r="249" spans="2:12" x14ac:dyDescent="0.2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</row>
    <row r="250" spans="2:12" x14ac:dyDescent="0.2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</row>
    <row r="251" spans="2:12" x14ac:dyDescent="0.2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</row>
    <row r="252" spans="2:12" x14ac:dyDescent="0.2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</row>
    <row r="253" spans="2:12" x14ac:dyDescent="0.2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</row>
    <row r="254" spans="2:12" x14ac:dyDescent="0.2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</row>
    <row r="255" spans="2:12" x14ac:dyDescent="0.2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</row>
    <row r="256" spans="2:12" x14ac:dyDescent="0.2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</row>
    <row r="257" spans="2:12" x14ac:dyDescent="0.2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</row>
    <row r="258" spans="2:12" x14ac:dyDescent="0.2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</row>
    <row r="259" spans="2:12" x14ac:dyDescent="0.2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</row>
    <row r="260" spans="2:12" x14ac:dyDescent="0.2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</row>
    <row r="261" spans="2:12" x14ac:dyDescent="0.2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</row>
    <row r="262" spans="2:12" x14ac:dyDescent="0.2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</row>
    <row r="263" spans="2:12" x14ac:dyDescent="0.2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</row>
    <row r="264" spans="2:12" x14ac:dyDescent="0.2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</row>
    <row r="265" spans="2:12" x14ac:dyDescent="0.2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</row>
    <row r="266" spans="2:12" x14ac:dyDescent="0.2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</row>
    <row r="267" spans="2:12" x14ac:dyDescent="0.2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</row>
    <row r="268" spans="2:12" x14ac:dyDescent="0.2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</row>
    <row r="269" spans="2:12" x14ac:dyDescent="0.2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</row>
    <row r="270" spans="2:12" x14ac:dyDescent="0.2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</row>
    <row r="271" spans="2:12" x14ac:dyDescent="0.2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</row>
    <row r="272" spans="2:12" x14ac:dyDescent="0.2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</row>
    <row r="273" spans="2:12" x14ac:dyDescent="0.2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</row>
    <row r="274" spans="2:12" x14ac:dyDescent="0.2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</row>
    <row r="275" spans="2:12" x14ac:dyDescent="0.2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</row>
    <row r="276" spans="2:12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</row>
    <row r="277" spans="2:12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</row>
    <row r="278" spans="2:12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</row>
    <row r="279" spans="2:12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</row>
    <row r="280" spans="2:12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</row>
    <row r="281" spans="2:12" x14ac:dyDescent="0.2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</row>
    <row r="282" spans="2:12" x14ac:dyDescent="0.2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</row>
    <row r="283" spans="2:12" x14ac:dyDescent="0.2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</row>
    <row r="284" spans="2:12" x14ac:dyDescent="0.2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</row>
    <row r="285" spans="2:12" x14ac:dyDescent="0.2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</row>
    <row r="286" spans="2:12" x14ac:dyDescent="0.2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</row>
    <row r="287" spans="2:12" x14ac:dyDescent="0.2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</row>
    <row r="288" spans="2:12" x14ac:dyDescent="0.2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</row>
    <row r="289" spans="2:12" x14ac:dyDescent="0.2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</row>
    <row r="290" spans="2:12" x14ac:dyDescent="0.2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</row>
    <row r="291" spans="2:12" x14ac:dyDescent="0.2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</row>
    <row r="292" spans="2:12" x14ac:dyDescent="0.2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</row>
    <row r="293" spans="2:12" x14ac:dyDescent="0.2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</row>
    <row r="294" spans="2:12" x14ac:dyDescent="0.2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</row>
    <row r="295" spans="2:12" x14ac:dyDescent="0.2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</row>
    <row r="296" spans="2:12" x14ac:dyDescent="0.2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</row>
    <row r="297" spans="2:12" x14ac:dyDescent="0.2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</row>
    <row r="298" spans="2:12" x14ac:dyDescent="0.2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</row>
    <row r="299" spans="2:12" x14ac:dyDescent="0.2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</row>
    <row r="300" spans="2:12" x14ac:dyDescent="0.2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</row>
    <row r="301" spans="2:12" x14ac:dyDescent="0.2"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</row>
    <row r="302" spans="2:12" x14ac:dyDescent="0.2"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</row>
    <row r="303" spans="2:12" x14ac:dyDescent="0.2"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</row>
    <row r="304" spans="2:12" x14ac:dyDescent="0.2"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</row>
    <row r="305" spans="2:12" x14ac:dyDescent="0.2"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</row>
    <row r="306" spans="2:12" x14ac:dyDescent="0.2"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</row>
    <row r="307" spans="2:12" x14ac:dyDescent="0.2"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</row>
    <row r="308" spans="2:12" x14ac:dyDescent="0.2"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</row>
    <row r="309" spans="2:12" x14ac:dyDescent="0.2"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</row>
    <row r="310" spans="2:12" x14ac:dyDescent="0.2"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</row>
    <row r="311" spans="2:12" x14ac:dyDescent="0.2"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</row>
    <row r="312" spans="2:12" x14ac:dyDescent="0.2"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</row>
    <row r="313" spans="2:12" x14ac:dyDescent="0.2"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</row>
    <row r="314" spans="2:12" x14ac:dyDescent="0.2"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</row>
    <row r="315" spans="2:12" x14ac:dyDescent="0.2"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</row>
    <row r="316" spans="2:12" x14ac:dyDescent="0.2"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</row>
    <row r="317" spans="2:12" x14ac:dyDescent="0.2"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</row>
    <row r="318" spans="2:12" x14ac:dyDescent="0.2"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</row>
    <row r="319" spans="2:12" x14ac:dyDescent="0.2"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</row>
    <row r="320" spans="2:12" x14ac:dyDescent="0.2"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</row>
    <row r="321" spans="2:12" x14ac:dyDescent="0.2"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</row>
    <row r="322" spans="2:12" x14ac:dyDescent="0.2"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</row>
    <row r="323" spans="2:12" x14ac:dyDescent="0.2"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</row>
    <row r="324" spans="2:12" x14ac:dyDescent="0.2"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</row>
    <row r="325" spans="2:12" x14ac:dyDescent="0.2"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</row>
    <row r="326" spans="2:12" x14ac:dyDescent="0.2"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</row>
    <row r="327" spans="2:12" x14ac:dyDescent="0.2"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</row>
    <row r="328" spans="2:12" x14ac:dyDescent="0.2"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</row>
    <row r="329" spans="2:12" x14ac:dyDescent="0.2"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</row>
    <row r="330" spans="2:12" x14ac:dyDescent="0.2"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</row>
    <row r="331" spans="2:12" x14ac:dyDescent="0.2"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</row>
    <row r="332" spans="2:12" x14ac:dyDescent="0.2"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</row>
    <row r="333" spans="2:12" x14ac:dyDescent="0.2"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</row>
    <row r="334" spans="2:12" x14ac:dyDescent="0.2"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</row>
    <row r="335" spans="2:12" x14ac:dyDescent="0.2"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</row>
    <row r="336" spans="2:12" x14ac:dyDescent="0.2"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</row>
    <row r="337" spans="2:12" x14ac:dyDescent="0.2"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</row>
    <row r="338" spans="2:12" x14ac:dyDescent="0.2"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</row>
    <row r="339" spans="2:12" x14ac:dyDescent="0.2"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</row>
    <row r="340" spans="2:12" x14ac:dyDescent="0.2"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</row>
    <row r="341" spans="2:12" x14ac:dyDescent="0.2"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</row>
    <row r="342" spans="2:12" x14ac:dyDescent="0.2"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</row>
    <row r="343" spans="2:12" x14ac:dyDescent="0.2"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</row>
    <row r="344" spans="2:12" x14ac:dyDescent="0.2"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</row>
    <row r="345" spans="2:12" x14ac:dyDescent="0.2"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</row>
    <row r="346" spans="2:12" x14ac:dyDescent="0.2"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</row>
    <row r="347" spans="2:12" x14ac:dyDescent="0.2"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</row>
    <row r="348" spans="2:12" x14ac:dyDescent="0.2"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</row>
    <row r="349" spans="2:12" x14ac:dyDescent="0.2"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</row>
    <row r="350" spans="2:12" x14ac:dyDescent="0.2"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</row>
    <row r="351" spans="2:12" x14ac:dyDescent="0.2"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</row>
    <row r="352" spans="2:12" x14ac:dyDescent="0.2"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</row>
    <row r="353" spans="2:12" x14ac:dyDescent="0.2"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</row>
    <row r="354" spans="2:12" x14ac:dyDescent="0.2"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</row>
    <row r="355" spans="2:12" x14ac:dyDescent="0.2"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</row>
    <row r="356" spans="2:12" x14ac:dyDescent="0.2"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</row>
    <row r="357" spans="2:12" x14ac:dyDescent="0.2"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</row>
    <row r="358" spans="2:12" x14ac:dyDescent="0.2"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</row>
    <row r="359" spans="2:12" x14ac:dyDescent="0.2"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</row>
    <row r="360" spans="2:12" x14ac:dyDescent="0.2"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</row>
    <row r="361" spans="2:12" x14ac:dyDescent="0.2"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</row>
    <row r="362" spans="2:12" x14ac:dyDescent="0.2"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</row>
    <row r="363" spans="2:12" x14ac:dyDescent="0.2"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</row>
    <row r="364" spans="2:12" x14ac:dyDescent="0.2"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</row>
    <row r="365" spans="2:12" x14ac:dyDescent="0.2"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</row>
    <row r="366" spans="2:12" x14ac:dyDescent="0.2"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</row>
    <row r="367" spans="2:12" x14ac:dyDescent="0.2"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</row>
    <row r="368" spans="2:12" x14ac:dyDescent="0.2"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</row>
    <row r="369" spans="2:12" x14ac:dyDescent="0.2"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</row>
    <row r="370" spans="2:12" x14ac:dyDescent="0.2"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</row>
    <row r="371" spans="2:12" x14ac:dyDescent="0.2"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</row>
    <row r="372" spans="2:12" x14ac:dyDescent="0.2"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</row>
    <row r="373" spans="2:12" x14ac:dyDescent="0.2"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</row>
    <row r="374" spans="2:12" x14ac:dyDescent="0.2"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</row>
    <row r="375" spans="2:12" x14ac:dyDescent="0.2"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</row>
    <row r="376" spans="2:12" x14ac:dyDescent="0.2"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</row>
    <row r="377" spans="2:12" x14ac:dyDescent="0.2"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</row>
    <row r="378" spans="2:12" x14ac:dyDescent="0.2"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</row>
    <row r="379" spans="2:12" x14ac:dyDescent="0.2"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</row>
    <row r="380" spans="2:12" x14ac:dyDescent="0.2"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</row>
    <row r="381" spans="2:12" x14ac:dyDescent="0.2"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</row>
    <row r="382" spans="2:12" x14ac:dyDescent="0.2"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</row>
    <row r="383" spans="2:12" x14ac:dyDescent="0.2"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</row>
    <row r="384" spans="2:12" x14ac:dyDescent="0.2"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</row>
    <row r="385" spans="2:12" x14ac:dyDescent="0.2"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</row>
    <row r="386" spans="2:12" x14ac:dyDescent="0.2"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</row>
    <row r="387" spans="2:12" x14ac:dyDescent="0.2"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</row>
    <row r="388" spans="2:12" x14ac:dyDescent="0.2"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</row>
    <row r="389" spans="2:12" x14ac:dyDescent="0.2"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</row>
    <row r="390" spans="2:12" x14ac:dyDescent="0.2"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</row>
    <row r="391" spans="2:12" x14ac:dyDescent="0.2"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</row>
    <row r="392" spans="2:12" x14ac:dyDescent="0.2"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</row>
    <row r="393" spans="2:12" x14ac:dyDescent="0.2"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</row>
    <row r="394" spans="2:12" x14ac:dyDescent="0.2"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</row>
    <row r="395" spans="2:12" x14ac:dyDescent="0.2"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</row>
    <row r="396" spans="2:12" x14ac:dyDescent="0.2"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</row>
    <row r="397" spans="2:12" x14ac:dyDescent="0.2"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</row>
    <row r="398" spans="2:12" x14ac:dyDescent="0.2"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</row>
    <row r="399" spans="2:12" x14ac:dyDescent="0.2"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</row>
    <row r="400" spans="2:12" x14ac:dyDescent="0.2"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</row>
    <row r="401" spans="2:12" x14ac:dyDescent="0.2"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</row>
    <row r="402" spans="2:12" x14ac:dyDescent="0.2"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</row>
    <row r="403" spans="2:12" x14ac:dyDescent="0.2"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</row>
    <row r="404" spans="2:12" x14ac:dyDescent="0.2"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</row>
    <row r="405" spans="2:12" x14ac:dyDescent="0.2"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</row>
    <row r="406" spans="2:12" x14ac:dyDescent="0.2"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</row>
    <row r="407" spans="2:12" x14ac:dyDescent="0.2"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</row>
    <row r="408" spans="2:12" x14ac:dyDescent="0.2"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</row>
    <row r="409" spans="2:12" x14ac:dyDescent="0.2"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</row>
    <row r="410" spans="2:12" x14ac:dyDescent="0.2"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</row>
    <row r="411" spans="2:12" x14ac:dyDescent="0.2"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</row>
    <row r="412" spans="2:12" x14ac:dyDescent="0.2"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</row>
    <row r="413" spans="2:12" x14ac:dyDescent="0.2"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</row>
    <row r="414" spans="2:12" x14ac:dyDescent="0.2"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</row>
    <row r="415" spans="2:12" x14ac:dyDescent="0.2"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</row>
    <row r="416" spans="2:12" x14ac:dyDescent="0.2"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</row>
    <row r="417" spans="2:12" x14ac:dyDescent="0.2"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</row>
    <row r="418" spans="2:12" x14ac:dyDescent="0.2"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</row>
    <row r="419" spans="2:12" x14ac:dyDescent="0.2"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</row>
    <row r="420" spans="2:12" x14ac:dyDescent="0.2"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</row>
    <row r="421" spans="2:12" x14ac:dyDescent="0.2"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</row>
    <row r="422" spans="2:12" x14ac:dyDescent="0.2"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</row>
    <row r="423" spans="2:12" x14ac:dyDescent="0.2"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</row>
    <row r="424" spans="2:12" x14ac:dyDescent="0.2"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</row>
    <row r="425" spans="2:12" x14ac:dyDescent="0.2"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</row>
    <row r="426" spans="2:12" x14ac:dyDescent="0.2"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</row>
    <row r="427" spans="2:12" x14ac:dyDescent="0.2"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</row>
    <row r="428" spans="2:12" x14ac:dyDescent="0.2"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</row>
    <row r="429" spans="2:12" x14ac:dyDescent="0.2"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</row>
    <row r="430" spans="2:12" x14ac:dyDescent="0.2"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</row>
    <row r="431" spans="2:12" x14ac:dyDescent="0.2"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</row>
    <row r="432" spans="2:12" x14ac:dyDescent="0.2"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</row>
    <row r="433" spans="2:12" x14ac:dyDescent="0.2"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</row>
    <row r="434" spans="2:12" x14ac:dyDescent="0.2"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</row>
    <row r="435" spans="2:12" x14ac:dyDescent="0.2"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</row>
    <row r="436" spans="2:12" x14ac:dyDescent="0.2"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</row>
    <row r="437" spans="2:12" x14ac:dyDescent="0.2"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</row>
    <row r="438" spans="2:12" x14ac:dyDescent="0.2"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</row>
    <row r="439" spans="2:12" x14ac:dyDescent="0.2"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</row>
    <row r="440" spans="2:12" x14ac:dyDescent="0.2"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</row>
    <row r="441" spans="2:12" x14ac:dyDescent="0.2"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</row>
    <row r="442" spans="2:12" x14ac:dyDescent="0.2"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</row>
    <row r="443" spans="2:12" x14ac:dyDescent="0.2"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</row>
    <row r="444" spans="2:12" x14ac:dyDescent="0.2"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</row>
    <row r="445" spans="2:12" x14ac:dyDescent="0.2"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</row>
    <row r="446" spans="2:12" x14ac:dyDescent="0.2"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</row>
    <row r="447" spans="2:12" x14ac:dyDescent="0.2"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</row>
    <row r="448" spans="2:12" x14ac:dyDescent="0.2"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</row>
    <row r="449" spans="2:12" x14ac:dyDescent="0.2"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</row>
    <row r="450" spans="2:12" x14ac:dyDescent="0.2"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</row>
    <row r="451" spans="2:12" x14ac:dyDescent="0.2"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</row>
    <row r="452" spans="2:12" x14ac:dyDescent="0.2"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</row>
    <row r="453" spans="2:12" x14ac:dyDescent="0.2"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</row>
    <row r="454" spans="2:12" x14ac:dyDescent="0.2"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</row>
    <row r="455" spans="2:12" x14ac:dyDescent="0.2"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</row>
    <row r="456" spans="2:12" x14ac:dyDescent="0.2"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</row>
    <row r="457" spans="2:12" x14ac:dyDescent="0.2"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</row>
    <row r="458" spans="2:12" x14ac:dyDescent="0.2"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</row>
    <row r="459" spans="2:12" x14ac:dyDescent="0.2"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</row>
    <row r="460" spans="2:12" x14ac:dyDescent="0.2"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</row>
    <row r="461" spans="2:12" x14ac:dyDescent="0.2"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</row>
    <row r="462" spans="2:12" x14ac:dyDescent="0.2"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</row>
    <row r="463" spans="2:12" x14ac:dyDescent="0.2"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</row>
    <row r="464" spans="2:12" x14ac:dyDescent="0.2"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</row>
    <row r="465" spans="2:12" x14ac:dyDescent="0.2"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</row>
    <row r="466" spans="2:12" x14ac:dyDescent="0.2"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</row>
    <row r="467" spans="2:12" x14ac:dyDescent="0.2"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</row>
    <row r="468" spans="2:12" x14ac:dyDescent="0.2"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</row>
    <row r="469" spans="2:12" x14ac:dyDescent="0.2"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</row>
    <row r="470" spans="2:12" x14ac:dyDescent="0.2"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</row>
    <row r="471" spans="2:12" x14ac:dyDescent="0.2"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</row>
    <row r="472" spans="2:12" x14ac:dyDescent="0.2"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</row>
    <row r="473" spans="2:12" x14ac:dyDescent="0.2"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</row>
    <row r="474" spans="2:12" x14ac:dyDescent="0.2"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</row>
    <row r="475" spans="2:12" x14ac:dyDescent="0.2"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</row>
    <row r="476" spans="2:12" x14ac:dyDescent="0.2"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</row>
    <row r="477" spans="2:12" x14ac:dyDescent="0.2"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</row>
    <row r="478" spans="2:12" x14ac:dyDescent="0.2"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</row>
    <row r="479" spans="2:12" x14ac:dyDescent="0.2"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</row>
    <row r="480" spans="2:12" x14ac:dyDescent="0.2"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</row>
    <row r="481" spans="2:12" x14ac:dyDescent="0.2"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</row>
    <row r="482" spans="2:12" x14ac:dyDescent="0.2"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</row>
    <row r="483" spans="2:12" x14ac:dyDescent="0.2"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</row>
    <row r="484" spans="2:12" x14ac:dyDescent="0.2"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</row>
    <row r="485" spans="2:12" x14ac:dyDescent="0.2"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</row>
    <row r="486" spans="2:12" x14ac:dyDescent="0.2"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</row>
    <row r="487" spans="2:12" x14ac:dyDescent="0.2"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</row>
    <row r="488" spans="2:12" x14ac:dyDescent="0.2"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</row>
    <row r="489" spans="2:12" x14ac:dyDescent="0.2"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</row>
    <row r="490" spans="2:12" x14ac:dyDescent="0.2"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</row>
    <row r="491" spans="2:12" x14ac:dyDescent="0.2"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</row>
    <row r="492" spans="2:12" x14ac:dyDescent="0.2"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</row>
    <row r="493" spans="2:12" x14ac:dyDescent="0.2"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</row>
    <row r="494" spans="2:12" x14ac:dyDescent="0.2"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</row>
    <row r="495" spans="2:12" x14ac:dyDescent="0.2"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</row>
    <row r="496" spans="2:12" x14ac:dyDescent="0.2"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</row>
    <row r="497" spans="2:12" x14ac:dyDescent="0.2"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</row>
    <row r="498" spans="2:12" x14ac:dyDescent="0.2"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</row>
    <row r="499" spans="2:12" x14ac:dyDescent="0.2"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</row>
    <row r="500" spans="2:12" x14ac:dyDescent="0.2"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</row>
    <row r="501" spans="2:12" x14ac:dyDescent="0.2"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</row>
    <row r="502" spans="2:12" x14ac:dyDescent="0.2"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</row>
    <row r="503" spans="2:12" x14ac:dyDescent="0.2"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</row>
    <row r="504" spans="2:12" x14ac:dyDescent="0.2"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</row>
    <row r="505" spans="2:12" x14ac:dyDescent="0.2"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</row>
    <row r="506" spans="2:12" x14ac:dyDescent="0.2"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</row>
    <row r="507" spans="2:12" x14ac:dyDescent="0.2"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</row>
    <row r="508" spans="2:12" x14ac:dyDescent="0.2"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</row>
    <row r="509" spans="2:12" x14ac:dyDescent="0.2"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</row>
    <row r="510" spans="2:12" x14ac:dyDescent="0.2"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</row>
    <row r="511" spans="2:12" x14ac:dyDescent="0.2"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</row>
    <row r="512" spans="2:12" x14ac:dyDescent="0.2"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</row>
    <row r="513" spans="2:12" x14ac:dyDescent="0.2"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</row>
    <row r="514" spans="2:12" x14ac:dyDescent="0.2"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</row>
    <row r="515" spans="2:12" x14ac:dyDescent="0.2"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</row>
    <row r="516" spans="2:12" x14ac:dyDescent="0.2"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</row>
    <row r="517" spans="2:12" x14ac:dyDescent="0.2"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</row>
    <row r="518" spans="2:12" x14ac:dyDescent="0.2"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</row>
    <row r="519" spans="2:12" x14ac:dyDescent="0.2"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</row>
    <row r="520" spans="2:12" x14ac:dyDescent="0.2"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</row>
    <row r="521" spans="2:12" x14ac:dyDescent="0.2"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</row>
    <row r="522" spans="2:12" x14ac:dyDescent="0.2"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</row>
    <row r="523" spans="2:12" x14ac:dyDescent="0.2"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</row>
    <row r="524" spans="2:12" x14ac:dyDescent="0.2"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</row>
    <row r="525" spans="2:12" x14ac:dyDescent="0.2"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</row>
    <row r="526" spans="2:12" x14ac:dyDescent="0.2"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</row>
    <row r="527" spans="2:12" x14ac:dyDescent="0.2"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</row>
    <row r="528" spans="2:12" x14ac:dyDescent="0.2"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</row>
    <row r="529" spans="2:12" x14ac:dyDescent="0.2"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</row>
    <row r="530" spans="2:12" x14ac:dyDescent="0.2"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</row>
    <row r="531" spans="2:12" x14ac:dyDescent="0.2"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</row>
    <row r="532" spans="2:12" x14ac:dyDescent="0.2"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</row>
    <row r="533" spans="2:12" x14ac:dyDescent="0.2"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</row>
    <row r="534" spans="2:12" x14ac:dyDescent="0.2"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</row>
    <row r="535" spans="2:12" x14ac:dyDescent="0.2"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</row>
    <row r="536" spans="2:12" x14ac:dyDescent="0.2"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</row>
    <row r="537" spans="2:12" x14ac:dyDescent="0.2"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</row>
    <row r="538" spans="2:12" x14ac:dyDescent="0.2"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</row>
    <row r="539" spans="2:12" x14ac:dyDescent="0.2"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</row>
    <row r="540" spans="2:12" x14ac:dyDescent="0.2"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</row>
    <row r="541" spans="2:12" x14ac:dyDescent="0.2"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</row>
    <row r="542" spans="2:12" x14ac:dyDescent="0.2"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</row>
    <row r="543" spans="2:12" x14ac:dyDescent="0.2"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</row>
    <row r="544" spans="2:12" x14ac:dyDescent="0.2"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</row>
    <row r="545" spans="2:12" x14ac:dyDescent="0.2"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</row>
    <row r="546" spans="2:12" x14ac:dyDescent="0.2"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</row>
    <row r="547" spans="2:12" x14ac:dyDescent="0.2"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</row>
    <row r="548" spans="2:12" x14ac:dyDescent="0.2"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</row>
    <row r="549" spans="2:12" x14ac:dyDescent="0.2"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</row>
    <row r="550" spans="2:12" x14ac:dyDescent="0.2"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</row>
    <row r="551" spans="2:12" x14ac:dyDescent="0.2"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</row>
    <row r="552" spans="2:12" x14ac:dyDescent="0.2"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</row>
    <row r="553" spans="2:12" x14ac:dyDescent="0.2"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</row>
    <row r="554" spans="2:12" x14ac:dyDescent="0.2"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</row>
    <row r="555" spans="2:12" x14ac:dyDescent="0.2"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</row>
    <row r="556" spans="2:12" x14ac:dyDescent="0.2"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</row>
    <row r="557" spans="2:12" x14ac:dyDescent="0.2"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</row>
    <row r="558" spans="2:12" x14ac:dyDescent="0.2"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</row>
    <row r="559" spans="2:12" x14ac:dyDescent="0.2"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</row>
    <row r="560" spans="2:12" x14ac:dyDescent="0.2"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</row>
    <row r="561" spans="2:12" x14ac:dyDescent="0.2"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</row>
    <row r="562" spans="2:12" x14ac:dyDescent="0.2"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</row>
    <row r="563" spans="2:12" x14ac:dyDescent="0.2"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</row>
    <row r="564" spans="2:12" x14ac:dyDescent="0.2"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</row>
    <row r="565" spans="2:12" x14ac:dyDescent="0.2"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</row>
    <row r="566" spans="2:12" x14ac:dyDescent="0.2"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</row>
    <row r="567" spans="2:12" x14ac:dyDescent="0.2"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</row>
    <row r="568" spans="2:12" x14ac:dyDescent="0.2"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</row>
    <row r="569" spans="2:12" x14ac:dyDescent="0.2"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</row>
    <row r="570" spans="2:12" x14ac:dyDescent="0.2"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</row>
    <row r="571" spans="2:12" x14ac:dyDescent="0.2"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</row>
    <row r="572" spans="2:12" x14ac:dyDescent="0.2"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</row>
    <row r="573" spans="2:12" x14ac:dyDescent="0.2"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</row>
    <row r="574" spans="2:12" x14ac:dyDescent="0.2"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</row>
    <row r="575" spans="2:12" x14ac:dyDescent="0.2"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</row>
    <row r="576" spans="2:12" x14ac:dyDescent="0.2"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</row>
    <row r="577" spans="2:12" x14ac:dyDescent="0.2"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</row>
    <row r="578" spans="2:12" x14ac:dyDescent="0.2"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</row>
    <row r="579" spans="2:12" x14ac:dyDescent="0.2"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</row>
    <row r="580" spans="2:12" x14ac:dyDescent="0.2"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</row>
    <row r="581" spans="2:12" x14ac:dyDescent="0.2"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</row>
    <row r="582" spans="2:12" x14ac:dyDescent="0.2"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</row>
    <row r="583" spans="2:12" x14ac:dyDescent="0.2"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</row>
    <row r="584" spans="2:12" x14ac:dyDescent="0.2"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</row>
    <row r="585" spans="2:12" x14ac:dyDescent="0.2"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</row>
    <row r="586" spans="2:12" x14ac:dyDescent="0.2"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</row>
    <row r="587" spans="2:12" x14ac:dyDescent="0.2"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</row>
    <row r="588" spans="2:12" x14ac:dyDescent="0.2"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</row>
    <row r="589" spans="2:12" x14ac:dyDescent="0.2"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</row>
    <row r="590" spans="2:12" x14ac:dyDescent="0.2"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</row>
    <row r="591" spans="2:12" x14ac:dyDescent="0.2"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</row>
    <row r="592" spans="2:12" x14ac:dyDescent="0.2"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</row>
    <row r="593" spans="2:12" x14ac:dyDescent="0.2"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</row>
    <row r="594" spans="2:12" x14ac:dyDescent="0.2"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</row>
    <row r="595" spans="2:12" x14ac:dyDescent="0.2"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</row>
    <row r="596" spans="2:12" x14ac:dyDescent="0.2"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</row>
    <row r="597" spans="2:12" x14ac:dyDescent="0.2"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</row>
    <row r="598" spans="2:12" x14ac:dyDescent="0.2"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</row>
    <row r="599" spans="2:12" x14ac:dyDescent="0.2"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</row>
    <row r="600" spans="2:12" x14ac:dyDescent="0.2"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</row>
    <row r="601" spans="2:12" x14ac:dyDescent="0.2"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</row>
    <row r="602" spans="2:12" x14ac:dyDescent="0.2"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</row>
    <row r="603" spans="2:12" x14ac:dyDescent="0.2"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</row>
    <row r="604" spans="2:12" x14ac:dyDescent="0.2"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</row>
    <row r="605" spans="2:12" x14ac:dyDescent="0.2"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</row>
    <row r="606" spans="2:12" x14ac:dyDescent="0.2"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</row>
    <row r="607" spans="2:12" x14ac:dyDescent="0.2"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</row>
    <row r="608" spans="2:12" x14ac:dyDescent="0.2"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</row>
    <row r="609" spans="2:12" x14ac:dyDescent="0.2"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</row>
    <row r="610" spans="2:12" x14ac:dyDescent="0.2"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</row>
    <row r="611" spans="2:12" x14ac:dyDescent="0.2"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</row>
    <row r="612" spans="2:12" x14ac:dyDescent="0.2"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</row>
    <row r="613" spans="2:12" x14ac:dyDescent="0.2"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</row>
    <row r="614" spans="2:12" x14ac:dyDescent="0.2"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</row>
    <row r="615" spans="2:12" x14ac:dyDescent="0.2"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</row>
    <row r="616" spans="2:12" x14ac:dyDescent="0.2"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</row>
    <row r="617" spans="2:12" x14ac:dyDescent="0.2"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</row>
    <row r="618" spans="2:12" x14ac:dyDescent="0.2"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</row>
    <row r="619" spans="2:12" x14ac:dyDescent="0.2"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</row>
    <row r="620" spans="2:12" x14ac:dyDescent="0.2"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</row>
    <row r="621" spans="2:12" x14ac:dyDescent="0.2"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</row>
    <row r="622" spans="2:12" x14ac:dyDescent="0.2"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</row>
    <row r="623" spans="2:12" x14ac:dyDescent="0.2"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</row>
    <row r="624" spans="2:12" x14ac:dyDescent="0.2"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</row>
    <row r="625" spans="2:12" x14ac:dyDescent="0.2"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</row>
    <row r="626" spans="2:12" x14ac:dyDescent="0.2"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</row>
    <row r="627" spans="2:12" x14ac:dyDescent="0.2"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</row>
    <row r="628" spans="2:12" x14ac:dyDescent="0.2"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</row>
    <row r="629" spans="2:12" x14ac:dyDescent="0.2"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</row>
    <row r="630" spans="2:12" x14ac:dyDescent="0.2"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</row>
    <row r="631" spans="2:12" x14ac:dyDescent="0.2"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</row>
    <row r="632" spans="2:12" x14ac:dyDescent="0.2"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</row>
    <row r="633" spans="2:12" x14ac:dyDescent="0.2"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</row>
    <row r="634" spans="2:12" x14ac:dyDescent="0.2"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</row>
    <row r="635" spans="2:12" x14ac:dyDescent="0.2"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</row>
    <row r="636" spans="2:12" x14ac:dyDescent="0.2"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</row>
    <row r="637" spans="2:12" x14ac:dyDescent="0.2"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</row>
    <row r="638" spans="2:12" x14ac:dyDescent="0.2"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</row>
    <row r="639" spans="2:12" x14ac:dyDescent="0.2"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</row>
    <row r="640" spans="2:12" x14ac:dyDescent="0.2"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</row>
    <row r="641" spans="2:12" x14ac:dyDescent="0.2"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</row>
    <row r="642" spans="2:12" x14ac:dyDescent="0.2"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</row>
    <row r="643" spans="2:12" x14ac:dyDescent="0.2"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</row>
    <row r="644" spans="2:12" x14ac:dyDescent="0.2"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</row>
    <row r="645" spans="2:12" x14ac:dyDescent="0.2"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</row>
    <row r="646" spans="2:12" x14ac:dyDescent="0.2"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</row>
    <row r="647" spans="2:12" x14ac:dyDescent="0.2"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</row>
    <row r="648" spans="2:12" x14ac:dyDescent="0.2"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</row>
    <row r="649" spans="2:12" x14ac:dyDescent="0.2"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</row>
    <row r="650" spans="2:12" x14ac:dyDescent="0.2"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</row>
    <row r="651" spans="2:12" x14ac:dyDescent="0.2"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</row>
    <row r="652" spans="2:12" x14ac:dyDescent="0.2"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</row>
    <row r="653" spans="2:12" x14ac:dyDescent="0.2"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</row>
    <row r="654" spans="2:12" x14ac:dyDescent="0.2"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</row>
    <row r="655" spans="2:12" x14ac:dyDescent="0.2"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</row>
    <row r="656" spans="2:12" x14ac:dyDescent="0.2"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</row>
    <row r="657" spans="2:12" x14ac:dyDescent="0.2"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</row>
    <row r="658" spans="2:12" x14ac:dyDescent="0.2"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</row>
    <row r="659" spans="2:12" x14ac:dyDescent="0.2"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</row>
    <row r="660" spans="2:12" x14ac:dyDescent="0.2"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</row>
    <row r="661" spans="2:12" x14ac:dyDescent="0.2"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</row>
    <row r="662" spans="2:12" x14ac:dyDescent="0.2"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</row>
    <row r="663" spans="2:12" x14ac:dyDescent="0.2"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</row>
    <row r="664" spans="2:12" x14ac:dyDescent="0.2"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</row>
    <row r="665" spans="2:12" x14ac:dyDescent="0.2"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</row>
    <row r="666" spans="2:12" x14ac:dyDescent="0.2"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</row>
    <row r="667" spans="2:12" x14ac:dyDescent="0.2"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</row>
    <row r="668" spans="2:12" x14ac:dyDescent="0.2"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</row>
    <row r="669" spans="2:12" x14ac:dyDescent="0.2"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</row>
    <row r="670" spans="2:12" x14ac:dyDescent="0.2"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</row>
    <row r="671" spans="2:12" x14ac:dyDescent="0.2"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</row>
    <row r="672" spans="2:12" x14ac:dyDescent="0.2"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</row>
    <row r="673" spans="2:12" x14ac:dyDescent="0.2"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</row>
    <row r="674" spans="2:12" x14ac:dyDescent="0.2"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</row>
    <row r="675" spans="2:12" x14ac:dyDescent="0.2"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</row>
    <row r="676" spans="2:12" x14ac:dyDescent="0.2"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</row>
    <row r="677" spans="2:12" x14ac:dyDescent="0.2"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</row>
    <row r="678" spans="2:12" x14ac:dyDescent="0.2"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</row>
    <row r="679" spans="2:12" x14ac:dyDescent="0.2"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</row>
    <row r="680" spans="2:12" x14ac:dyDescent="0.2"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</row>
    <row r="681" spans="2:12" x14ac:dyDescent="0.2"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</row>
    <row r="682" spans="2:12" x14ac:dyDescent="0.2"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</row>
    <row r="683" spans="2:12" x14ac:dyDescent="0.2"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</row>
    <row r="684" spans="2:12" x14ac:dyDescent="0.2"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</row>
    <row r="685" spans="2:12" x14ac:dyDescent="0.2"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</row>
    <row r="686" spans="2:12" x14ac:dyDescent="0.2"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</row>
    <row r="687" spans="2:12" x14ac:dyDescent="0.2"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</row>
    <row r="688" spans="2:12" x14ac:dyDescent="0.2"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</row>
    <row r="689" spans="2:12" x14ac:dyDescent="0.2"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</row>
    <row r="690" spans="2:12" x14ac:dyDescent="0.2"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</row>
    <row r="691" spans="2:12" x14ac:dyDescent="0.2"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</row>
    <row r="692" spans="2:12" x14ac:dyDescent="0.2"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</row>
    <row r="693" spans="2:12" x14ac:dyDescent="0.2"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</row>
    <row r="694" spans="2:12" x14ac:dyDescent="0.2"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</row>
    <row r="695" spans="2:12" x14ac:dyDescent="0.2"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</row>
    <row r="696" spans="2:12" x14ac:dyDescent="0.2"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</row>
    <row r="697" spans="2:12" x14ac:dyDescent="0.2"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</row>
    <row r="698" spans="2:12" x14ac:dyDescent="0.2"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</row>
    <row r="699" spans="2:12" x14ac:dyDescent="0.2"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</row>
    <row r="700" spans="2:12" x14ac:dyDescent="0.2"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</row>
    <row r="701" spans="2:12" x14ac:dyDescent="0.2"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</row>
    <row r="702" spans="2:12" x14ac:dyDescent="0.2"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</row>
    <row r="703" spans="2:12" x14ac:dyDescent="0.2"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</row>
    <row r="704" spans="2:12" x14ac:dyDescent="0.2"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</row>
    <row r="705" spans="2:12" x14ac:dyDescent="0.2"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</row>
    <row r="706" spans="2:12" x14ac:dyDescent="0.2"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</row>
    <row r="707" spans="2:12" x14ac:dyDescent="0.2"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</row>
    <row r="708" spans="2:12" x14ac:dyDescent="0.2"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</row>
    <row r="709" spans="2:12" x14ac:dyDescent="0.2"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</row>
    <row r="710" spans="2:12" x14ac:dyDescent="0.2"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</row>
    <row r="711" spans="2:12" x14ac:dyDescent="0.2"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</row>
    <row r="712" spans="2:12" x14ac:dyDescent="0.2"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</row>
    <row r="713" spans="2:12" x14ac:dyDescent="0.2"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</row>
    <row r="714" spans="2:12" x14ac:dyDescent="0.2"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</row>
    <row r="715" spans="2:12" x14ac:dyDescent="0.2"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</row>
    <row r="716" spans="2:12" x14ac:dyDescent="0.2"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</row>
    <row r="717" spans="2:12" x14ac:dyDescent="0.2"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</row>
    <row r="718" spans="2:12" x14ac:dyDescent="0.2"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</row>
    <row r="719" spans="2:12" x14ac:dyDescent="0.2"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</row>
    <row r="720" spans="2:12" x14ac:dyDescent="0.2"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</row>
    <row r="721" spans="2:12" x14ac:dyDescent="0.2"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</row>
    <row r="722" spans="2:12" x14ac:dyDescent="0.2"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</row>
    <row r="723" spans="2:12" x14ac:dyDescent="0.2"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</row>
    <row r="724" spans="2:12" x14ac:dyDescent="0.2"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</row>
    <row r="725" spans="2:12" x14ac:dyDescent="0.2"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</row>
    <row r="726" spans="2:12" x14ac:dyDescent="0.2"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</row>
    <row r="727" spans="2:12" x14ac:dyDescent="0.2"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</row>
    <row r="728" spans="2:12" x14ac:dyDescent="0.2"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</row>
    <row r="729" spans="2:12" x14ac:dyDescent="0.2"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</row>
    <row r="730" spans="2:12" x14ac:dyDescent="0.2"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</row>
    <row r="731" spans="2:12" x14ac:dyDescent="0.2"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</row>
    <row r="732" spans="2:12" x14ac:dyDescent="0.2"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</row>
    <row r="733" spans="2:12" x14ac:dyDescent="0.2"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</row>
    <row r="734" spans="2:12" x14ac:dyDescent="0.2"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</row>
    <row r="735" spans="2:12" x14ac:dyDescent="0.2"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</row>
    <row r="736" spans="2:12" x14ac:dyDescent="0.2"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</row>
    <row r="737" spans="2:12" x14ac:dyDescent="0.2"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</row>
    <row r="738" spans="2:12" x14ac:dyDescent="0.2"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</row>
    <row r="739" spans="2:12" x14ac:dyDescent="0.2"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</row>
    <row r="740" spans="2:12" x14ac:dyDescent="0.2"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</row>
    <row r="741" spans="2:12" x14ac:dyDescent="0.2"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</row>
    <row r="742" spans="2:12" x14ac:dyDescent="0.2"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</row>
    <row r="743" spans="2:12" x14ac:dyDescent="0.2"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</row>
    <row r="744" spans="2:12" x14ac:dyDescent="0.2"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</row>
    <row r="745" spans="2:12" x14ac:dyDescent="0.2"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</row>
    <row r="746" spans="2:12" x14ac:dyDescent="0.2"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</row>
    <row r="747" spans="2:12" x14ac:dyDescent="0.2"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</row>
    <row r="748" spans="2:12" x14ac:dyDescent="0.2"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</row>
    <row r="749" spans="2:12" x14ac:dyDescent="0.2"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</row>
    <row r="750" spans="2:12" x14ac:dyDescent="0.2"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</row>
    <row r="751" spans="2:12" x14ac:dyDescent="0.2"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</row>
    <row r="752" spans="2:12" x14ac:dyDescent="0.2"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</row>
    <row r="753" spans="2:12" x14ac:dyDescent="0.2"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</row>
    <row r="754" spans="2:12" x14ac:dyDescent="0.2"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</row>
    <row r="755" spans="2:12" x14ac:dyDescent="0.2"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</row>
    <row r="756" spans="2:12" x14ac:dyDescent="0.2"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</row>
    <row r="757" spans="2:12" x14ac:dyDescent="0.2"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</row>
    <row r="758" spans="2:12" x14ac:dyDescent="0.2"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</row>
    <row r="759" spans="2:12" x14ac:dyDescent="0.2"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</row>
    <row r="760" spans="2:12" x14ac:dyDescent="0.2"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</row>
    <row r="761" spans="2:12" x14ac:dyDescent="0.2"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</row>
    <row r="762" spans="2:12" x14ac:dyDescent="0.2"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</row>
    <row r="763" spans="2:12" x14ac:dyDescent="0.2"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</row>
    <row r="764" spans="2:12" x14ac:dyDescent="0.2"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</row>
    <row r="765" spans="2:12" x14ac:dyDescent="0.2"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</row>
    <row r="766" spans="2:12" x14ac:dyDescent="0.2"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</row>
    <row r="767" spans="2:12" x14ac:dyDescent="0.2"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</row>
    <row r="768" spans="2:12" x14ac:dyDescent="0.2"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</row>
    <row r="769" spans="2:12" x14ac:dyDescent="0.2"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</row>
    <row r="770" spans="2:12" x14ac:dyDescent="0.2"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</row>
    <row r="771" spans="2:12" x14ac:dyDescent="0.2"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</row>
    <row r="772" spans="2:12" x14ac:dyDescent="0.2"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</row>
    <row r="773" spans="2:12" x14ac:dyDescent="0.2"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</row>
    <row r="774" spans="2:12" x14ac:dyDescent="0.2"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</row>
    <row r="775" spans="2:12" x14ac:dyDescent="0.2"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</row>
    <row r="776" spans="2:12" x14ac:dyDescent="0.2"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</row>
    <row r="777" spans="2:12" x14ac:dyDescent="0.2"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</row>
    <row r="778" spans="2:12" x14ac:dyDescent="0.2"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</row>
    <row r="779" spans="2:12" x14ac:dyDescent="0.2"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</row>
    <row r="780" spans="2:12" x14ac:dyDescent="0.2"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</row>
    <row r="781" spans="2:12" x14ac:dyDescent="0.2"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</row>
    <row r="782" spans="2:12" x14ac:dyDescent="0.2"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</row>
    <row r="783" spans="2:12" x14ac:dyDescent="0.2"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</row>
    <row r="784" spans="2:12" x14ac:dyDescent="0.2"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</row>
    <row r="785" spans="2:12" x14ac:dyDescent="0.2"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</row>
    <row r="786" spans="2:12" x14ac:dyDescent="0.2"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</row>
    <row r="787" spans="2:12" x14ac:dyDescent="0.2"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</row>
    <row r="788" spans="2:12" x14ac:dyDescent="0.2"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</row>
    <row r="789" spans="2:12" x14ac:dyDescent="0.2"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</row>
    <row r="790" spans="2:12" x14ac:dyDescent="0.2"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</row>
    <row r="791" spans="2:12" x14ac:dyDescent="0.2"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</row>
    <row r="792" spans="2:12" x14ac:dyDescent="0.2"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</row>
    <row r="793" spans="2:12" x14ac:dyDescent="0.2"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</row>
    <row r="794" spans="2:12" x14ac:dyDescent="0.2"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</row>
    <row r="795" spans="2:12" x14ac:dyDescent="0.2"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</row>
    <row r="796" spans="2:12" x14ac:dyDescent="0.2"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</row>
    <row r="797" spans="2:12" x14ac:dyDescent="0.2"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</row>
    <row r="798" spans="2:12" x14ac:dyDescent="0.2"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</row>
    <row r="799" spans="2:12" x14ac:dyDescent="0.2"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</row>
    <row r="800" spans="2:12" x14ac:dyDescent="0.2"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</row>
    <row r="801" spans="2:12" x14ac:dyDescent="0.2"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</row>
    <row r="802" spans="2:12" x14ac:dyDescent="0.2"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</row>
    <row r="803" spans="2:12" x14ac:dyDescent="0.2"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</row>
    <row r="804" spans="2:12" x14ac:dyDescent="0.2"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</row>
    <row r="805" spans="2:12" x14ac:dyDescent="0.2"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</row>
    <row r="806" spans="2:12" x14ac:dyDescent="0.2"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</row>
    <row r="807" spans="2:12" x14ac:dyDescent="0.2"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</row>
    <row r="808" spans="2:12" x14ac:dyDescent="0.2"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</row>
    <row r="809" spans="2:12" x14ac:dyDescent="0.2"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</row>
    <row r="810" spans="2:12" x14ac:dyDescent="0.2"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</row>
    <row r="811" spans="2:12" x14ac:dyDescent="0.2"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</row>
    <row r="812" spans="2:12" x14ac:dyDescent="0.2"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</row>
    <row r="813" spans="2:12" x14ac:dyDescent="0.2"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</row>
    <row r="814" spans="2:12" x14ac:dyDescent="0.2"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</row>
    <row r="815" spans="2:12" x14ac:dyDescent="0.2"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</row>
    <row r="816" spans="2:12" x14ac:dyDescent="0.2"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</row>
    <row r="817" spans="2:12" x14ac:dyDescent="0.2"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</row>
    <row r="818" spans="2:12" x14ac:dyDescent="0.2"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</row>
    <row r="819" spans="2:12" x14ac:dyDescent="0.2"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</row>
    <row r="820" spans="2:12" x14ac:dyDescent="0.2"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</row>
    <row r="821" spans="2:12" x14ac:dyDescent="0.2"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</row>
    <row r="822" spans="2:12" x14ac:dyDescent="0.2"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</row>
    <row r="823" spans="2:12" x14ac:dyDescent="0.2"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</row>
    <row r="824" spans="2:12" x14ac:dyDescent="0.2"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</row>
    <row r="825" spans="2:12" x14ac:dyDescent="0.2"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</row>
    <row r="826" spans="2:12" x14ac:dyDescent="0.2"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</row>
    <row r="827" spans="2:12" x14ac:dyDescent="0.2"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</row>
    <row r="828" spans="2:12" x14ac:dyDescent="0.2"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</row>
    <row r="829" spans="2:12" x14ac:dyDescent="0.2"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</row>
    <row r="830" spans="2:12" x14ac:dyDescent="0.2"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</row>
    <row r="831" spans="2:12" x14ac:dyDescent="0.2"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</row>
    <row r="832" spans="2:12" x14ac:dyDescent="0.2"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</row>
    <row r="833" spans="2:12" x14ac:dyDescent="0.2"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</row>
    <row r="834" spans="2:12" x14ac:dyDescent="0.2"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</row>
    <row r="835" spans="2:12" x14ac:dyDescent="0.2"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</row>
    <row r="836" spans="2:12" x14ac:dyDescent="0.2"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</row>
    <row r="837" spans="2:12" x14ac:dyDescent="0.2"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</row>
    <row r="838" spans="2:12" x14ac:dyDescent="0.2"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</row>
    <row r="839" spans="2:12" x14ac:dyDescent="0.2"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</row>
    <row r="840" spans="2:12" x14ac:dyDescent="0.2"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</row>
    <row r="841" spans="2:12" x14ac:dyDescent="0.2"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</row>
    <row r="842" spans="2:12" x14ac:dyDescent="0.2"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</row>
    <row r="843" spans="2:12" x14ac:dyDescent="0.2"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</row>
    <row r="844" spans="2:12" x14ac:dyDescent="0.2"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</row>
    <row r="845" spans="2:12" x14ac:dyDescent="0.2"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</row>
    <row r="846" spans="2:12" x14ac:dyDescent="0.2"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</row>
    <row r="847" spans="2:12" x14ac:dyDescent="0.2"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</row>
    <row r="848" spans="2:12" x14ac:dyDescent="0.2"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</row>
    <row r="849" spans="2:12" x14ac:dyDescent="0.2"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</row>
    <row r="850" spans="2:12" x14ac:dyDescent="0.2"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</row>
    <row r="851" spans="2:12" x14ac:dyDescent="0.2"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</row>
    <row r="852" spans="2:12" x14ac:dyDescent="0.2"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</row>
    <row r="853" spans="2:12" x14ac:dyDescent="0.2"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</row>
    <row r="854" spans="2:12" x14ac:dyDescent="0.2"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</row>
    <row r="855" spans="2:12" x14ac:dyDescent="0.2"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</row>
    <row r="856" spans="2:12" x14ac:dyDescent="0.2"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</row>
    <row r="857" spans="2:12" x14ac:dyDescent="0.2"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</row>
    <row r="858" spans="2:12" x14ac:dyDescent="0.2"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</row>
    <row r="859" spans="2:12" x14ac:dyDescent="0.2"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</row>
    <row r="860" spans="2:12" x14ac:dyDescent="0.2"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</row>
    <row r="861" spans="2:12" x14ac:dyDescent="0.2"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</row>
    <row r="862" spans="2:12" x14ac:dyDescent="0.2"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</row>
    <row r="863" spans="2:12" x14ac:dyDescent="0.2"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</row>
    <row r="864" spans="2:12" x14ac:dyDescent="0.2"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</row>
    <row r="865" spans="2:12" x14ac:dyDescent="0.2"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</row>
    <row r="866" spans="2:12" x14ac:dyDescent="0.2"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</row>
    <row r="867" spans="2:12" x14ac:dyDescent="0.2"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</row>
    <row r="868" spans="2:12" x14ac:dyDescent="0.2"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</row>
    <row r="869" spans="2:12" x14ac:dyDescent="0.2"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</row>
    <row r="870" spans="2:12" x14ac:dyDescent="0.2"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</row>
    <row r="871" spans="2:12" x14ac:dyDescent="0.2"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</row>
    <row r="872" spans="2:12" x14ac:dyDescent="0.2"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</row>
    <row r="873" spans="2:12" x14ac:dyDescent="0.2"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</row>
    <row r="874" spans="2:12" x14ac:dyDescent="0.2"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</row>
    <row r="875" spans="2:12" x14ac:dyDescent="0.2"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</row>
    <row r="876" spans="2:12" x14ac:dyDescent="0.2"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</row>
    <row r="877" spans="2:12" x14ac:dyDescent="0.2"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</row>
    <row r="878" spans="2:12" x14ac:dyDescent="0.2"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</row>
    <row r="879" spans="2:12" x14ac:dyDescent="0.2"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</row>
    <row r="880" spans="2:12" x14ac:dyDescent="0.2"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</row>
    <row r="881" spans="2:12" x14ac:dyDescent="0.2"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</row>
    <row r="882" spans="2:12" x14ac:dyDescent="0.2"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</row>
    <row r="883" spans="2:12" x14ac:dyDescent="0.2"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</row>
    <row r="884" spans="2:12" x14ac:dyDescent="0.2"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</row>
    <row r="885" spans="2:12" x14ac:dyDescent="0.2"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</row>
    <row r="886" spans="2:12" x14ac:dyDescent="0.2"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</row>
    <row r="887" spans="2:12" x14ac:dyDescent="0.2"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</row>
    <row r="888" spans="2:12" x14ac:dyDescent="0.2"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</row>
    <row r="889" spans="2:12" x14ac:dyDescent="0.2"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</row>
    <row r="890" spans="2:12" x14ac:dyDescent="0.2"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</row>
    <row r="891" spans="2:12" x14ac:dyDescent="0.2"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</row>
    <row r="892" spans="2:12" x14ac:dyDescent="0.2"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</row>
    <row r="893" spans="2:12" x14ac:dyDescent="0.2"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</row>
    <row r="894" spans="2:12" x14ac:dyDescent="0.2"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</row>
    <row r="895" spans="2:12" x14ac:dyDescent="0.2"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</row>
    <row r="896" spans="2:12" x14ac:dyDescent="0.2"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</row>
    <row r="897" spans="2:12" x14ac:dyDescent="0.2"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</row>
    <row r="898" spans="2:12" x14ac:dyDescent="0.2"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</row>
    <row r="899" spans="2:12" x14ac:dyDescent="0.2"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</row>
    <row r="900" spans="2:12" x14ac:dyDescent="0.2"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</row>
    <row r="901" spans="2:12" x14ac:dyDescent="0.2"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</row>
    <row r="902" spans="2:12" x14ac:dyDescent="0.2"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</row>
    <row r="903" spans="2:12" x14ac:dyDescent="0.2"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</row>
    <row r="904" spans="2:12" x14ac:dyDescent="0.2"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</row>
    <row r="905" spans="2:12" x14ac:dyDescent="0.2"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</row>
    <row r="906" spans="2:12" x14ac:dyDescent="0.2"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</row>
    <row r="907" spans="2:12" x14ac:dyDescent="0.2"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</row>
    <row r="908" spans="2:12" x14ac:dyDescent="0.2"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</row>
    <row r="909" spans="2:12" x14ac:dyDescent="0.2"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</row>
    <row r="910" spans="2:12" x14ac:dyDescent="0.2"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</row>
    <row r="911" spans="2:12" x14ac:dyDescent="0.2"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</row>
    <row r="912" spans="2:12" x14ac:dyDescent="0.2"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</row>
    <row r="913" spans="2:12" x14ac:dyDescent="0.2"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</row>
    <row r="914" spans="2:12" x14ac:dyDescent="0.2"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</row>
    <row r="915" spans="2:12" x14ac:dyDescent="0.2"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</row>
    <row r="916" spans="2:12" x14ac:dyDescent="0.2"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</row>
    <row r="917" spans="2:12" x14ac:dyDescent="0.2"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</row>
    <row r="918" spans="2:12" x14ac:dyDescent="0.2"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</row>
    <row r="919" spans="2:12" x14ac:dyDescent="0.2"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</row>
    <row r="920" spans="2:12" x14ac:dyDescent="0.2"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</row>
    <row r="921" spans="2:12" x14ac:dyDescent="0.2"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</row>
    <row r="922" spans="2:12" x14ac:dyDescent="0.2"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</row>
    <row r="923" spans="2:12" x14ac:dyDescent="0.2"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</row>
    <row r="924" spans="2:12" x14ac:dyDescent="0.2"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</row>
    <row r="925" spans="2:12" x14ac:dyDescent="0.2"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</row>
    <row r="926" spans="2:12" x14ac:dyDescent="0.2"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</row>
    <row r="927" spans="2:12" x14ac:dyDescent="0.2"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</row>
    <row r="928" spans="2:12" x14ac:dyDescent="0.2"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</row>
    <row r="929" spans="2:12" x14ac:dyDescent="0.2"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</row>
    <row r="930" spans="2:12" x14ac:dyDescent="0.2"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</row>
    <row r="931" spans="2:12" x14ac:dyDescent="0.2"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</row>
    <row r="932" spans="2:12" x14ac:dyDescent="0.2"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</row>
    <row r="933" spans="2:12" x14ac:dyDescent="0.2"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</row>
    <row r="934" spans="2:12" x14ac:dyDescent="0.2"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</row>
    <row r="935" spans="2:12" x14ac:dyDescent="0.2"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</row>
    <row r="936" spans="2:12" x14ac:dyDescent="0.2"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</row>
    <row r="937" spans="2:12" x14ac:dyDescent="0.2"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</row>
    <row r="938" spans="2:12" x14ac:dyDescent="0.2"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</row>
    <row r="939" spans="2:12" x14ac:dyDescent="0.2"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</row>
    <row r="940" spans="2:12" x14ac:dyDescent="0.2"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</row>
    <row r="941" spans="2:12" x14ac:dyDescent="0.2"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</row>
    <row r="942" spans="2:12" x14ac:dyDescent="0.2"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</row>
    <row r="943" spans="2:12" x14ac:dyDescent="0.2"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</row>
    <row r="944" spans="2:12" x14ac:dyDescent="0.2"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</row>
    <row r="945" spans="2:12" x14ac:dyDescent="0.2"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</row>
    <row r="946" spans="2:12" x14ac:dyDescent="0.2"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</row>
    <row r="947" spans="2:12" x14ac:dyDescent="0.2"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</row>
    <row r="948" spans="2:12" x14ac:dyDescent="0.2"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</row>
    <row r="949" spans="2:12" x14ac:dyDescent="0.2"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</row>
    <row r="950" spans="2:12" x14ac:dyDescent="0.2"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</row>
    <row r="951" spans="2:12" x14ac:dyDescent="0.2"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</row>
    <row r="952" spans="2:12" x14ac:dyDescent="0.2"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</row>
    <row r="953" spans="2:12" x14ac:dyDescent="0.2"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</row>
    <row r="954" spans="2:12" x14ac:dyDescent="0.2"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</row>
    <row r="955" spans="2:12" x14ac:dyDescent="0.2"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</row>
    <row r="956" spans="2:12" x14ac:dyDescent="0.2"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</row>
    <row r="957" spans="2:12" x14ac:dyDescent="0.2"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</row>
    <row r="958" spans="2:12" x14ac:dyDescent="0.2"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</row>
    <row r="959" spans="2:12" x14ac:dyDescent="0.2"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</row>
    <row r="960" spans="2:12" x14ac:dyDescent="0.2"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</row>
    <row r="961" spans="2:12" x14ac:dyDescent="0.2"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</row>
    <row r="962" spans="2:12" x14ac:dyDescent="0.2"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</row>
    <row r="963" spans="2:12" x14ac:dyDescent="0.2"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</row>
    <row r="964" spans="2:12" x14ac:dyDescent="0.2"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</row>
    <row r="965" spans="2:12" x14ac:dyDescent="0.2"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</row>
    <row r="966" spans="2:12" x14ac:dyDescent="0.2"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</row>
    <row r="967" spans="2:12" x14ac:dyDescent="0.2"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</row>
    <row r="968" spans="2:12" x14ac:dyDescent="0.2"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</row>
    <row r="969" spans="2:12" x14ac:dyDescent="0.2"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</row>
    <row r="970" spans="2:12" x14ac:dyDescent="0.2"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</row>
    <row r="971" spans="2:12" x14ac:dyDescent="0.2"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</row>
    <row r="972" spans="2:12" x14ac:dyDescent="0.2"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</row>
    <row r="973" spans="2:12" x14ac:dyDescent="0.2"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</row>
    <row r="974" spans="2:12" x14ac:dyDescent="0.2"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</row>
    <row r="975" spans="2:12" x14ac:dyDescent="0.2"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</row>
    <row r="976" spans="2:12" x14ac:dyDescent="0.2"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</row>
    <row r="977" spans="2:12" x14ac:dyDescent="0.2"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</row>
    <row r="978" spans="2:12" x14ac:dyDescent="0.2"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</row>
    <row r="979" spans="2:12" x14ac:dyDescent="0.2"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</row>
    <row r="980" spans="2:12" x14ac:dyDescent="0.2"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</row>
    <row r="981" spans="2:12" x14ac:dyDescent="0.2"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</row>
    <row r="982" spans="2:12" x14ac:dyDescent="0.2"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</row>
    <row r="983" spans="2:12" x14ac:dyDescent="0.2"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</row>
    <row r="984" spans="2:12" x14ac:dyDescent="0.2"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</row>
    <row r="985" spans="2:12" x14ac:dyDescent="0.2"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</row>
    <row r="986" spans="2:12" x14ac:dyDescent="0.2"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</row>
    <row r="987" spans="2:12" x14ac:dyDescent="0.2"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</row>
    <row r="988" spans="2:12" x14ac:dyDescent="0.2"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</row>
    <row r="989" spans="2:12" x14ac:dyDescent="0.2"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</row>
    <row r="990" spans="2:12" x14ac:dyDescent="0.2"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</row>
    <row r="991" spans="2:12" x14ac:dyDescent="0.2"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</row>
    <row r="992" spans="2:12" x14ac:dyDescent="0.2"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</row>
    <row r="993" spans="2:12" x14ac:dyDescent="0.2"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</row>
    <row r="994" spans="2:12" x14ac:dyDescent="0.2"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</row>
    <row r="995" spans="2:12" x14ac:dyDescent="0.2"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</row>
    <row r="996" spans="2:12" x14ac:dyDescent="0.2"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</row>
    <row r="997" spans="2:12" x14ac:dyDescent="0.2"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</row>
    <row r="998" spans="2:12" x14ac:dyDescent="0.2"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</row>
    <row r="999" spans="2:12" x14ac:dyDescent="0.2"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</row>
    <row r="1000" spans="2:12" x14ac:dyDescent="0.2"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</row>
    <row r="1001" spans="2:12" x14ac:dyDescent="0.2">
      <c r="B1001" s="64"/>
      <c r="C1001" s="64"/>
      <c r="D1001" s="64"/>
      <c r="E1001" s="64"/>
      <c r="F1001" s="64"/>
      <c r="G1001" s="64"/>
      <c r="H1001" s="64"/>
      <c r="I1001" s="64"/>
      <c r="J1001" s="64"/>
      <c r="K1001" s="64"/>
      <c r="L1001" s="64"/>
    </row>
    <row r="1002" spans="2:12" x14ac:dyDescent="0.2">
      <c r="B1002" s="64"/>
      <c r="C1002" s="64"/>
      <c r="D1002" s="64"/>
      <c r="E1002" s="64"/>
      <c r="F1002" s="64"/>
      <c r="G1002" s="64"/>
      <c r="H1002" s="64"/>
      <c r="I1002" s="64"/>
      <c r="J1002" s="64"/>
      <c r="K1002" s="64"/>
      <c r="L1002" s="64"/>
    </row>
    <row r="1003" spans="2:12" x14ac:dyDescent="0.2">
      <c r="B1003" s="64"/>
      <c r="C1003" s="64"/>
      <c r="D1003" s="64"/>
      <c r="E1003" s="64"/>
      <c r="F1003" s="64"/>
      <c r="G1003" s="64"/>
      <c r="H1003" s="64"/>
      <c r="I1003" s="64"/>
      <c r="J1003" s="64"/>
      <c r="K1003" s="64"/>
      <c r="L1003" s="64"/>
    </row>
    <row r="1004" spans="2:12" x14ac:dyDescent="0.2">
      <c r="B1004" s="64"/>
      <c r="C1004" s="64"/>
      <c r="D1004" s="64"/>
      <c r="E1004" s="64"/>
      <c r="F1004" s="64"/>
      <c r="G1004" s="64"/>
      <c r="H1004" s="64"/>
      <c r="I1004" s="64"/>
      <c r="J1004" s="64"/>
      <c r="K1004" s="64"/>
      <c r="L1004" s="64"/>
    </row>
    <row r="1005" spans="2:12" x14ac:dyDescent="0.2">
      <c r="B1005" s="64"/>
      <c r="C1005" s="64"/>
      <c r="D1005" s="64"/>
      <c r="E1005" s="64"/>
      <c r="F1005" s="64"/>
      <c r="G1005" s="64"/>
      <c r="H1005" s="64"/>
      <c r="I1005" s="64"/>
      <c r="J1005" s="64"/>
      <c r="K1005" s="64"/>
      <c r="L1005" s="64"/>
    </row>
    <row r="1006" spans="2:12" x14ac:dyDescent="0.2">
      <c r="B1006" s="64"/>
      <c r="C1006" s="64"/>
      <c r="D1006" s="64"/>
      <c r="E1006" s="64"/>
      <c r="F1006" s="64"/>
      <c r="G1006" s="64"/>
      <c r="H1006" s="64"/>
      <c r="I1006" s="64"/>
      <c r="J1006" s="64"/>
      <c r="K1006" s="64"/>
      <c r="L1006" s="64"/>
    </row>
    <row r="1007" spans="2:12" x14ac:dyDescent="0.2">
      <c r="B1007" s="64"/>
      <c r="C1007" s="64"/>
      <c r="D1007" s="64"/>
      <c r="E1007" s="64"/>
      <c r="F1007" s="64"/>
      <c r="G1007" s="64"/>
      <c r="H1007" s="64"/>
      <c r="I1007" s="64"/>
      <c r="J1007" s="64"/>
      <c r="K1007" s="64"/>
      <c r="L1007" s="64"/>
    </row>
  </sheetData>
  <protectedRanges>
    <protectedRange sqref="K104" name="Project fund. Total project cost" securityDescriptor="O:WDG:WDD:(A;;CC;;;S-1-5-21-2011038089-1331910415-1862565094-41483)(A;;CC;;;S-1-5-21-2011038089-1331910415-1862565094-58453)"/>
    <protectedRange sqref="K93" name="Total project cost A and B" securityDescriptor="O:WDG:WDD:(A;;CC;;;S-1-5-21-2011038089-1331910415-1862565094-41483)(A;;CC;;;S-1-5-21-2011038089-1331910415-1862565094-58453)"/>
    <protectedRange sqref="A1:K4" name="Worksheet title" securityDescriptor="O:WDG:WDD:(A;;CC;;;S-1-5-21-2011038089-1331910415-1862565094-41483)(A;;CC;;;S-1-5-21-2011038089-1331910415-1862565094-58453)"/>
  </protectedRanges>
  <mergeCells count="68">
    <mergeCell ref="D5:G5"/>
    <mergeCell ref="D6:G6"/>
    <mergeCell ref="B7:C7"/>
    <mergeCell ref="J43:K43"/>
    <mergeCell ref="H18:K18"/>
    <mergeCell ref="D18:G18"/>
    <mergeCell ref="H24:K26"/>
    <mergeCell ref="H20:K20"/>
    <mergeCell ref="D20:G20"/>
    <mergeCell ref="B19:D19"/>
    <mergeCell ref="E19:F19"/>
    <mergeCell ref="D24:G26"/>
    <mergeCell ref="B22:C22"/>
    <mergeCell ref="D22:G22"/>
    <mergeCell ref="H22:K22"/>
    <mergeCell ref="I21:J21"/>
    <mergeCell ref="I19:J19"/>
    <mergeCell ref="B20:C20"/>
    <mergeCell ref="B97:D97"/>
    <mergeCell ref="E97:G97"/>
    <mergeCell ref="H97:I97"/>
    <mergeCell ref="J97:K97"/>
    <mergeCell ref="E61:E62"/>
    <mergeCell ref="F61:J61"/>
    <mergeCell ref="B95:K95"/>
    <mergeCell ref="D96:F96"/>
    <mergeCell ref="G96:I96"/>
    <mergeCell ref="B6:C6"/>
    <mergeCell ref="B44:D44"/>
    <mergeCell ref="C45:D45"/>
    <mergeCell ref="C46:D46"/>
    <mergeCell ref="C47:D47"/>
    <mergeCell ref="C48:D48"/>
    <mergeCell ref="C49:D49"/>
    <mergeCell ref="C35:D35"/>
    <mergeCell ref="C36:D36"/>
    <mergeCell ref="C38:D38"/>
    <mergeCell ref="C40:D40"/>
    <mergeCell ref="C33:D33"/>
    <mergeCell ref="C31:D31"/>
    <mergeCell ref="C32:D32"/>
    <mergeCell ref="B60:K60"/>
    <mergeCell ref="C50:D50"/>
    <mergeCell ref="C51:D51"/>
    <mergeCell ref="C52:D52"/>
    <mergeCell ref="C53:D53"/>
    <mergeCell ref="C55:D55"/>
    <mergeCell ref="C58:D58"/>
    <mergeCell ref="C54:D54"/>
    <mergeCell ref="C28:D28"/>
    <mergeCell ref="B27:K27"/>
    <mergeCell ref="J28:K28"/>
    <mergeCell ref="B29:D29"/>
    <mergeCell ref="C30:D30"/>
    <mergeCell ref="J98:K103"/>
    <mergeCell ref="B1:K1"/>
    <mergeCell ref="B2:K2"/>
    <mergeCell ref="B3:K3"/>
    <mergeCell ref="B4:K4"/>
    <mergeCell ref="D7:J7"/>
    <mergeCell ref="B9:K9"/>
    <mergeCell ref="B10:K16"/>
    <mergeCell ref="B17:K17"/>
    <mergeCell ref="B21:D21"/>
    <mergeCell ref="E21:F21"/>
    <mergeCell ref="C34:D34"/>
    <mergeCell ref="C37:D37"/>
    <mergeCell ref="C39:D39"/>
  </mergeCells>
  <pageMargins left="0.25" right="0" top="0.25" bottom="0.49" header="0.5" footer="0.3"/>
  <pageSetup scale="78" orientation="portrait" r:id="rId1"/>
  <headerFooter alignWithMargins="0">
    <oddFooter>&amp;CPage &amp;P&amp;R&amp;"-,Regular"Form CIP-3&amp;11 &amp;10(Rev. 3/31/22)</oddFooter>
  </headerFooter>
  <ignoredErrors>
    <ignoredError sqref="K65:K66 K81:K91 F92:J92 E21 I21 E41 G45:G58 I45:I58 G30:G41 I30:I41 D104 G104 I104 K78 K64 K77 K67 K68 K69:K76 E93:J93 E78:J78 E91 F91:J91 E58 E56 J56:K5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 Fund sources'!$B$2:$B$8</xm:f>
          </x14:formula1>
          <xm:sqref>E99:E103</xm:sqref>
        </x14:dataValidation>
        <x14:dataValidation type="list" showInputMessage="1" showErrorMessage="1" errorTitle="Invalid space type" error="Please select one of the nine FICOM space types" promptTitle="Space Type" prompt="Please select a Space Type from the nine (9) FICM space type options">
          <x14:formula1>
            <xm:f>'FICM Space Types'!$A$2:$A$10</xm:f>
          </x14:formula1>
          <xm:sqref>D40 C54:C55 D55 C45:D53 D30:D38 C30:C40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2.75" x14ac:dyDescent="0.2"/>
  <cols>
    <col min="1" max="1" width="22.42578125" customWidth="1"/>
  </cols>
  <sheetData>
    <row r="1" spans="1:1" x14ac:dyDescent="0.2">
      <c r="A1" s="1" t="s">
        <v>45</v>
      </c>
    </row>
    <row r="2" spans="1:1" x14ac:dyDescent="0.2">
      <c r="A2" s="1" t="s">
        <v>46</v>
      </c>
    </row>
    <row r="3" spans="1:1" x14ac:dyDescent="0.2">
      <c r="A3" s="1" t="s">
        <v>47</v>
      </c>
    </row>
    <row r="4" spans="1:1" x14ac:dyDescent="0.2">
      <c r="A4" s="1" t="s">
        <v>48</v>
      </c>
    </row>
    <row r="5" spans="1:1" x14ac:dyDescent="0.2">
      <c r="A5" s="1" t="s">
        <v>49</v>
      </c>
    </row>
    <row r="6" spans="1:1" x14ac:dyDescent="0.2">
      <c r="A6" s="1" t="s">
        <v>50</v>
      </c>
    </row>
    <row r="7" spans="1:1" x14ac:dyDescent="0.2">
      <c r="A7" s="1" t="s">
        <v>84</v>
      </c>
    </row>
    <row r="8" spans="1:1" x14ac:dyDescent="0.2">
      <c r="A8" s="1" t="s">
        <v>82</v>
      </c>
    </row>
    <row r="9" spans="1:1" x14ac:dyDescent="0.2">
      <c r="A9" s="1" t="s">
        <v>83</v>
      </c>
    </row>
    <row r="10" spans="1:1" x14ac:dyDescent="0.2">
      <c r="A10" s="1" t="s">
        <v>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"/>
  <sheetViews>
    <sheetView workbookViewId="0">
      <selection activeCell="H29" sqref="H29"/>
    </sheetView>
  </sheetViews>
  <sheetFormatPr defaultColWidth="9.140625" defaultRowHeight="12.75" x14ac:dyDescent="0.2"/>
  <cols>
    <col min="1" max="1" width="9.140625" style="2"/>
    <col min="2" max="2" width="31.140625" style="2" customWidth="1"/>
    <col min="3" max="16384" width="9.140625" style="2"/>
  </cols>
  <sheetData>
    <row r="1" spans="2:2" x14ac:dyDescent="0.2">
      <c r="B1" s="3" t="s">
        <v>68</v>
      </c>
    </row>
    <row r="2" spans="2:2" x14ac:dyDescent="0.2">
      <c r="B2" s="3" t="s">
        <v>67</v>
      </c>
    </row>
    <row r="3" spans="2:2" x14ac:dyDescent="0.2">
      <c r="B3" s="3" t="s">
        <v>66</v>
      </c>
    </row>
    <row r="4" spans="2:2" x14ac:dyDescent="0.2">
      <c r="B4" s="3" t="s">
        <v>73</v>
      </c>
    </row>
    <row r="5" spans="2:2" x14ac:dyDescent="0.2">
      <c r="B5" s="3" t="s">
        <v>65</v>
      </c>
    </row>
    <row r="6" spans="2:2" x14ac:dyDescent="0.2">
      <c r="B6" s="3" t="s">
        <v>64</v>
      </c>
    </row>
    <row r="7" spans="2:2" x14ac:dyDescent="0.2">
      <c r="B7" s="3" t="s">
        <v>63</v>
      </c>
    </row>
    <row r="8" spans="2:2" x14ac:dyDescent="0.2">
      <c r="B8" s="3" t="s">
        <v>72</v>
      </c>
    </row>
    <row r="9" spans="2:2" x14ac:dyDescent="0.2">
      <c r="B9" s="3"/>
    </row>
    <row r="10" spans="2:2" x14ac:dyDescent="0.2">
      <c r="B10" s="3"/>
    </row>
    <row r="11" spans="2:2" x14ac:dyDescent="0.2">
      <c r="B11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8" ma:contentTypeDescription="Create a new document." ma:contentTypeScope="" ma:versionID="babbec03e04633f2f8b2c05519c62a5e">
  <xsd:schema xmlns:xsd="http://www.w3.org/2001/XMLSchema" xmlns:xs="http://www.w3.org/2001/XMLSchema" xmlns:p="http://schemas.microsoft.com/office/2006/metadata/properties" xmlns:ns2="ee822479-6e51-4d14-b6b0-2c589e913e66" targetNamespace="http://schemas.microsoft.com/office/2006/metadata/properties" ma:root="true" ma:fieldsID="5fbb245421135b8be1160854af3ec864" ns2:_="">
    <xsd:import namespace="ee822479-6e51-4d14-b6b0-2c589e913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FA1A7-E214-4376-968F-2D764C76E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888739-E91C-4FF2-BF06-142F63D0F8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e822479-6e51-4d14-b6b0-2c589e913e6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9CD614-D9ED-4D14-8D91-5329D77C39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CIP-3 Project Detail</vt:lpstr>
      <vt:lpstr>FICM Space Types</vt:lpstr>
      <vt:lpstr> Fund sources</vt:lpstr>
      <vt:lpstr>'CIP-3 Project Detail'!Print_Area</vt:lpstr>
    </vt:vector>
  </TitlesOfParts>
  <Manager/>
  <Company>State University of FL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 Board of Regents</dc:creator>
  <cp:keywords/>
  <dc:description/>
  <cp:lastModifiedBy>Pichard, Kevin</cp:lastModifiedBy>
  <cp:revision/>
  <cp:lastPrinted>2022-04-05T17:06:13Z</cp:lastPrinted>
  <dcterms:created xsi:type="dcterms:W3CDTF">1997-08-11T22:17:43Z</dcterms:created>
  <dcterms:modified xsi:type="dcterms:W3CDTF">2022-04-05T17:28:45Z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