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100" windowHeight="8835" activeTab="0"/>
  </bookViews>
  <sheets>
    <sheet name="Hist&amp;Proj DS - PII " sheetId="1" r:id="rId1"/>
  </sheets>
  <definedNames>
    <definedName name="_xlnm.Print_Area" localSheetId="0">'Hist&amp;Proj DS - PII '!$A$2:$L$55</definedName>
  </definedNames>
  <calcPr fullCalcOnLoad="1"/>
</workbook>
</file>

<file path=xl/sharedStrings.xml><?xml version="1.0" encoding="utf-8"?>
<sst xmlns="http://schemas.openxmlformats.org/spreadsheetml/2006/main" count="58" uniqueCount="46">
  <si>
    <t xml:space="preserve">FY Ending </t>
  </si>
  <si>
    <t>FY Ending</t>
  </si>
  <si>
    <t>Revenues</t>
  </si>
  <si>
    <t>Rental Income</t>
  </si>
  <si>
    <t xml:space="preserve">  Rental Income from Heritage Hall</t>
  </si>
  <si>
    <t xml:space="preserve">  New Residence Hall</t>
  </si>
  <si>
    <t>Interest</t>
  </si>
  <si>
    <t>Other</t>
  </si>
  <si>
    <t>Expenses</t>
  </si>
  <si>
    <t>Salaries and Wages</t>
  </si>
  <si>
    <t>Administrative and General</t>
  </si>
  <si>
    <t>Maintenance and Repairs</t>
  </si>
  <si>
    <t>Other Expenses</t>
  </si>
  <si>
    <t>Insurance</t>
  </si>
  <si>
    <t>Utilities</t>
  </si>
  <si>
    <t>Bond Interest - 05 Series only after 2010</t>
  </si>
  <si>
    <t>Current Bond Principal - 05 and 09 Series</t>
  </si>
  <si>
    <t>Heritage Hall Bond Principal Pymt</t>
  </si>
  <si>
    <t>Heritage Hall Bond Principal Pymt #2</t>
  </si>
  <si>
    <t>Bond Interest Payment - 09 Series only</t>
  </si>
  <si>
    <t>New Residence Hall Principal with Refi of 98 Series</t>
  </si>
  <si>
    <t>New Residence Hall Int. with Refi of 98 Series</t>
  </si>
  <si>
    <t>Debt Coverage Ratio</t>
  </si>
  <si>
    <t>Net Cash After Debt Service</t>
  </si>
  <si>
    <t>Assumptions:</t>
  </si>
  <si>
    <t>UWF projects growth in student enrollment to be at 7% per year.</t>
  </si>
  <si>
    <t>Housing rental rates will increase at 6% per year.</t>
  </si>
  <si>
    <t>Most operating expenses are projected to increase at 3% per year, with the exception of utilities which are expected to grow at 10% per year.</t>
  </si>
  <si>
    <t>Based on increase of 252 beds for FY2011 &amp; occupancy of 99% for fall &amp; 94% for spring of that year for the system, growth to current norm of 99% for fall &amp; 93% for spring over the next 3 to 5 years</t>
  </si>
  <si>
    <t>Debt principle and interest based on a $15,000,000 bank loan with a 5.1% rate for phase one and $17,000,000 bond for phase two at 6%</t>
  </si>
  <si>
    <t>Historical</t>
  </si>
  <si>
    <t>Projected</t>
  </si>
  <si>
    <t xml:space="preserve">     Total Current Expenses</t>
  </si>
  <si>
    <t xml:space="preserve">     Total Revenues</t>
  </si>
  <si>
    <t>Net Revenue</t>
  </si>
  <si>
    <t>Annual Debt Service</t>
  </si>
  <si>
    <t xml:space="preserve">     Other Expenses - New Residence Hall</t>
  </si>
  <si>
    <t>STATE OF FLORIDA, BOARD OF GOVERNORS</t>
  </si>
  <si>
    <t>5-YEAR HISTORICAL AND PROJECTED DEBT SERVICE COVERAGE</t>
  </si>
  <si>
    <t>University of West Florida</t>
  </si>
  <si>
    <t>Housing System Revenue Bonds</t>
  </si>
  <si>
    <t>Hertiage Hall CAPI - 09 Series</t>
  </si>
  <si>
    <t>New Residence Hall CAPI</t>
  </si>
  <si>
    <t>Base Debt Service</t>
  </si>
  <si>
    <t>Total Debt Service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</si>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</sst>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  <numFmt numFmtId="165" formatCode="_(* #,##0_);_(* \(#,##0\);_(* &quot;-&quot;??_);_(@_)"/>
    <numFmt numFmtId="166" formatCode="[$-409]mmmm\-yy;@"/>
    <numFmt numFmtId="167" formatCode="General_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Book Antiqua"/>
      <family val="1"/>
    </font>
    <font>
      <u val="single"/>
      <sz val="10"/>
      <color indexed="8"/>
      <name val="Book Antiqua"/>
      <family val="1"/>
    </font>
    <font>
      <b/>
      <u val="single"/>
      <sz val="10"/>
      <color indexed="8"/>
      <name val="Book Antiqua"/>
      <family val="1"/>
    </font>
    <font>
      <sz val="10"/>
      <name val="Book Antiqua"/>
      <family val="1"/>
    </font>
    <font>
      <b/>
      <sz val="10"/>
      <color indexed="8"/>
      <name val="Book Antiqua"/>
      <family val="1"/>
    </font>
    <font>
      <sz val="8"/>
      <name val="Calibri"/>
      <family val="2"/>
    </font>
    <font>
      <i/>
      <sz val="10"/>
      <color indexed="8"/>
      <name val="Book Antiqua"/>
      <family val="1"/>
    </font>
    <font>
      <u val="single"/>
      <sz val="7.7"/>
      <color indexed="12"/>
      <name val="Calibri"/>
      <family val="2"/>
    </font>
    <font>
      <u val="single"/>
      <sz val="7.7"/>
      <color indexed="36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1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66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66" fontId="3" fillId="0" borderId="0">
      <alignment/>
      <protection/>
    </xf>
    <xf numFmtId="166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66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3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15" fontId="5" fillId="0" borderId="0" xfId="0" applyNumberFormat="1" applyFont="1" applyFill="1" applyBorder="1" applyAlignment="1">
      <alignment horizontal="center"/>
    </xf>
    <xf numFmtId="15" fontId="5" fillId="0" borderId="0" xfId="0" applyNumberFormat="1" applyFont="1" applyBorder="1" applyAlignment="1">
      <alignment horizontal="center"/>
    </xf>
    <xf numFmtId="164" fontId="5" fillId="0" borderId="0" xfId="0" applyNumberFormat="1" applyFont="1" applyAlignment="1">
      <alignment/>
    </xf>
    <xf numFmtId="37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42" fontId="6" fillId="0" borderId="0" xfId="0" applyNumberFormat="1" applyFont="1" applyAlignment="1">
      <alignment/>
    </xf>
    <xf numFmtId="42" fontId="4" fillId="0" borderId="0" xfId="0" applyNumberFormat="1" applyFont="1" applyFill="1" applyAlignment="1">
      <alignment/>
    </xf>
    <xf numFmtId="42" fontId="4" fillId="0" borderId="0" xfId="0" applyNumberFormat="1" applyFont="1" applyAlignment="1">
      <alignment/>
    </xf>
    <xf numFmtId="42" fontId="4" fillId="0" borderId="0" xfId="42" applyNumberFormat="1" applyFont="1" applyFill="1" applyAlignment="1">
      <alignment/>
    </xf>
    <xf numFmtId="42" fontId="10" fillId="0" borderId="0" xfId="0" applyNumberFormat="1" applyFont="1" applyAlignment="1">
      <alignment/>
    </xf>
    <xf numFmtId="42" fontId="10" fillId="0" borderId="0" xfId="0" applyNumberFormat="1" applyFont="1" applyFill="1" applyAlignment="1">
      <alignment/>
    </xf>
    <xf numFmtId="42" fontId="10" fillId="0" borderId="0" xfId="42" applyNumberFormat="1" applyFont="1" applyFill="1" applyAlignment="1">
      <alignment/>
    </xf>
    <xf numFmtId="42" fontId="7" fillId="0" borderId="0" xfId="49" applyNumberFormat="1" applyFont="1" applyFill="1" applyBorder="1" applyAlignment="1">
      <alignment/>
    </xf>
    <xf numFmtId="42" fontId="7" fillId="0" borderId="0" xfId="47" applyNumberFormat="1" applyFont="1" applyFill="1" applyBorder="1" applyAlignment="1">
      <alignment/>
    </xf>
    <xf numFmtId="42" fontId="8" fillId="0" borderId="0" xfId="0" applyNumberFormat="1" applyFont="1" applyAlignment="1">
      <alignment/>
    </xf>
    <xf numFmtId="42" fontId="8" fillId="0" borderId="0" xfId="0" applyNumberFormat="1" applyFont="1" applyFill="1" applyAlignment="1">
      <alignment/>
    </xf>
    <xf numFmtId="42" fontId="7" fillId="0" borderId="0" xfId="42" applyNumberFormat="1" applyFont="1" applyFill="1" applyAlignment="1">
      <alignment/>
    </xf>
    <xf numFmtId="42" fontId="7" fillId="0" borderId="0" xfId="42" applyNumberFormat="1" applyFont="1" applyFill="1" applyBorder="1" applyAlignment="1">
      <alignment/>
    </xf>
    <xf numFmtId="2" fontId="8" fillId="0" borderId="0" xfId="0" applyNumberFormat="1" applyFont="1" applyAlignment="1">
      <alignment/>
    </xf>
    <xf numFmtId="2" fontId="8" fillId="0" borderId="0" xfId="0" applyNumberFormat="1" applyFont="1" applyFill="1" applyAlignment="1">
      <alignment/>
    </xf>
    <xf numFmtId="169" fontId="2" fillId="0" borderId="0" xfId="47" applyNumberFormat="1" applyFont="1" applyAlignment="1">
      <alignment horizontal="center"/>
    </xf>
    <xf numFmtId="0" fontId="4" fillId="0" borderId="0" xfId="0" applyFont="1" applyAlignment="1">
      <alignment horizontal="left"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3" fillId="33" borderId="0" xfId="0" applyFont="1" applyFill="1" applyAlignment="1">
      <alignment horizontal="center"/>
    </xf>
    <xf numFmtId="0" fontId="8" fillId="0" borderId="0" xfId="0" applyFont="1" applyAlignment="1">
      <alignment horizontal="right"/>
    </xf>
  </cellXfs>
  <cellStyles count="1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urrency" xfId="47"/>
    <cellStyle name="Currency [0]" xfId="48"/>
    <cellStyle name="Currency 2" xfId="49"/>
    <cellStyle name="Currency 3" xfId="50"/>
    <cellStyle name="Explanatory Text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Hyperlink 2" xfId="59"/>
    <cellStyle name="Input" xfId="60"/>
    <cellStyle name="Linked Cell" xfId="61"/>
    <cellStyle name="Neutral" xfId="62"/>
    <cellStyle name="Normal 10" xfId="63"/>
    <cellStyle name="Normal 11" xfId="64"/>
    <cellStyle name="Normal 12" xfId="65"/>
    <cellStyle name="Normal 13" xfId="66"/>
    <cellStyle name="Normal 14" xfId="67"/>
    <cellStyle name="Normal 15" xfId="68"/>
    <cellStyle name="Normal 16" xfId="69"/>
    <cellStyle name="Normal 17" xfId="70"/>
    <cellStyle name="Normal 18" xfId="71"/>
    <cellStyle name="Normal 19" xfId="72"/>
    <cellStyle name="Normal 2" xfId="73"/>
    <cellStyle name="Normal 2 10" xfId="74"/>
    <cellStyle name="Normal 2 11" xfId="75"/>
    <cellStyle name="Normal 2 12" xfId="76"/>
    <cellStyle name="Normal 2 13" xfId="77"/>
    <cellStyle name="Normal 2 14" xfId="78"/>
    <cellStyle name="Normal 2 15" xfId="79"/>
    <cellStyle name="Normal 2 16" xfId="80"/>
    <cellStyle name="Normal 2 17" xfId="81"/>
    <cellStyle name="Normal 2 18" xfId="82"/>
    <cellStyle name="Normal 2 19" xfId="83"/>
    <cellStyle name="Normal 2 2" xfId="84"/>
    <cellStyle name="Normal 2 20" xfId="85"/>
    <cellStyle name="Normal 2 3" xfId="86"/>
    <cellStyle name="Normal 2 4" xfId="87"/>
    <cellStyle name="Normal 2 5" xfId="88"/>
    <cellStyle name="Normal 2 6" xfId="89"/>
    <cellStyle name="Normal 2 7" xfId="90"/>
    <cellStyle name="Normal 2 8" xfId="91"/>
    <cellStyle name="Normal 2 9" xfId="92"/>
    <cellStyle name="Normal 2_Hist&amp;Proj DS - PII - 2year " xfId="93"/>
    <cellStyle name="Normal 20" xfId="94"/>
    <cellStyle name="Normal 21" xfId="95"/>
    <cellStyle name="Normal 22" xfId="96"/>
    <cellStyle name="Normal 23" xfId="97"/>
    <cellStyle name="Normal 24" xfId="98"/>
    <cellStyle name="Normal 25" xfId="99"/>
    <cellStyle name="Normal 26" xfId="100"/>
    <cellStyle name="Normal 27" xfId="101"/>
    <cellStyle name="Normal 28" xfId="102"/>
    <cellStyle name="Normal 28 2" xfId="103"/>
    <cellStyle name="Normal 29" xfId="104"/>
    <cellStyle name="Normal 3" xfId="105"/>
    <cellStyle name="Normal 3 10" xfId="106"/>
    <cellStyle name="Normal 3 11" xfId="107"/>
    <cellStyle name="Normal 3 12" xfId="108"/>
    <cellStyle name="Normal 3 13" xfId="109"/>
    <cellStyle name="Normal 3 14" xfId="110"/>
    <cellStyle name="Normal 3 15" xfId="111"/>
    <cellStyle name="Normal 3 16" xfId="112"/>
    <cellStyle name="Normal 3 17" xfId="113"/>
    <cellStyle name="Normal 3 18" xfId="114"/>
    <cellStyle name="Normal 3 19" xfId="115"/>
    <cellStyle name="Normal 3 2" xfId="116"/>
    <cellStyle name="Normal 3 20" xfId="117"/>
    <cellStyle name="Normal 3 21" xfId="118"/>
    <cellStyle name="Normal 3 22" xfId="119"/>
    <cellStyle name="Normal 3 23" xfId="120"/>
    <cellStyle name="Normal 3 24" xfId="121"/>
    <cellStyle name="Normal 3 25" xfId="122"/>
    <cellStyle name="Normal 3 26" xfId="123"/>
    <cellStyle name="Normal 3 27" xfId="124"/>
    <cellStyle name="Normal 3 28" xfId="125"/>
    <cellStyle name="Normal 3 3" xfId="126"/>
    <cellStyle name="Normal 3 4" xfId="127"/>
    <cellStyle name="Normal 3 5" xfId="128"/>
    <cellStyle name="Normal 3 6" xfId="129"/>
    <cellStyle name="Normal 3 7" xfId="130"/>
    <cellStyle name="Normal 3 8" xfId="131"/>
    <cellStyle name="Normal 3 9" xfId="132"/>
    <cellStyle name="Normal 3_Hist&amp;Proj DS - PII - 2year " xfId="133"/>
    <cellStyle name="Normal 30" xfId="134"/>
    <cellStyle name="Normal 31" xfId="135"/>
    <cellStyle name="Normal 32" xfId="136"/>
    <cellStyle name="Normal 33" xfId="137"/>
    <cellStyle name="Normal 34" xfId="138"/>
    <cellStyle name="Normal 35" xfId="139"/>
    <cellStyle name="Normal 36" xfId="140"/>
    <cellStyle name="Normal 37" xfId="141"/>
    <cellStyle name="Normal 38" xfId="142"/>
    <cellStyle name="Normal 39" xfId="143"/>
    <cellStyle name="Normal 4" xfId="144"/>
    <cellStyle name="Normal 4 10" xfId="145"/>
    <cellStyle name="Normal 4 11" xfId="146"/>
    <cellStyle name="Normal 4 12" xfId="147"/>
    <cellStyle name="Normal 4 2" xfId="148"/>
    <cellStyle name="Normal 4 3" xfId="149"/>
    <cellStyle name="Normal 4 4" xfId="150"/>
    <cellStyle name="Normal 4 5" xfId="151"/>
    <cellStyle name="Normal 4 6" xfId="152"/>
    <cellStyle name="Normal 4 7" xfId="153"/>
    <cellStyle name="Normal 4 8" xfId="154"/>
    <cellStyle name="Normal 4 9" xfId="155"/>
    <cellStyle name="Normal 4_Hist&amp;Proj DS - PII - 2year " xfId="156"/>
    <cellStyle name="Normal 40" xfId="157"/>
    <cellStyle name="Normal 42" xfId="158"/>
    <cellStyle name="Normal 43" xfId="159"/>
    <cellStyle name="Normal 45" xfId="160"/>
    <cellStyle name="Normal 5" xfId="161"/>
    <cellStyle name="Normal 5 2" xfId="162"/>
    <cellStyle name="Normal 6" xfId="163"/>
    <cellStyle name="Normal 7" xfId="164"/>
    <cellStyle name="Normal 8" xfId="165"/>
    <cellStyle name="Normal 9" xfId="166"/>
    <cellStyle name="Note" xfId="167"/>
    <cellStyle name="Output" xfId="168"/>
    <cellStyle name="Percent" xfId="169"/>
    <cellStyle name="Percent 2" xfId="170"/>
    <cellStyle name="Percent 3" xfId="171"/>
    <cellStyle name="Title" xfId="172"/>
    <cellStyle name="Total" xfId="173"/>
    <cellStyle name="Warning Text" xfId="1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tabSelected="1" view="pageLayout" workbookViewId="0" topLeftCell="B1">
      <selection activeCell="L1" sqref="L1"/>
    </sheetView>
  </sheetViews>
  <sheetFormatPr defaultColWidth="8.8515625" defaultRowHeight="15"/>
  <cols>
    <col min="1" max="1" width="51.140625" style="2" customWidth="1"/>
    <col min="2" max="2" width="14.8515625" style="1" bestFit="1" customWidth="1"/>
    <col min="3" max="3" width="14.421875" style="1" bestFit="1" customWidth="1"/>
    <col min="4" max="5" width="14.8515625" style="1" bestFit="1" customWidth="1"/>
    <col min="6" max="6" width="14.8515625" style="2" bestFit="1" customWidth="1"/>
    <col min="7" max="7" width="11.57421875" style="2" customWidth="1"/>
    <col min="8" max="9" width="14.8515625" style="2" bestFit="1" customWidth="1"/>
    <col min="10" max="12" width="15.28125" style="2" bestFit="1" customWidth="1"/>
    <col min="13" max="16384" width="8.8515625" style="2" customWidth="1"/>
  </cols>
  <sheetData>
    <row r="1" ht="15">
      <c r="L1" s="32"/>
    </row>
    <row r="2" spans="1:12" ht="13.5">
      <c r="A2" s="31" t="s">
        <v>37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ht="13.5">
      <c r="A3" s="31" t="s">
        <v>39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1:12" ht="13.5">
      <c r="A4" s="31" t="s">
        <v>40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</row>
    <row r="5" spans="1:12" ht="13.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</row>
    <row r="6" spans="1:12" ht="13.5">
      <c r="A6" s="31" t="s">
        <v>38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1:8" ht="13.5">
      <c r="A7" s="3"/>
      <c r="B7" s="4"/>
      <c r="C7" s="4"/>
      <c r="D7" s="4"/>
      <c r="E7" s="4"/>
      <c r="F7" s="3"/>
      <c r="G7" s="4"/>
      <c r="H7" s="1"/>
    </row>
    <row r="8" spans="1:12" ht="14.25" customHeight="1">
      <c r="A8" s="3"/>
      <c r="B8" s="29" t="s">
        <v>30</v>
      </c>
      <c r="C8" s="30"/>
      <c r="D8" s="30"/>
      <c r="E8" s="30"/>
      <c r="F8" s="30"/>
      <c r="G8" s="4"/>
      <c r="H8" s="29" t="s">
        <v>31</v>
      </c>
      <c r="I8" s="30"/>
      <c r="J8" s="30"/>
      <c r="K8" s="30"/>
      <c r="L8" s="30"/>
    </row>
    <row r="9" spans="2:12" ht="13.5">
      <c r="B9" s="4" t="s">
        <v>0</v>
      </c>
      <c r="C9" s="4" t="s">
        <v>0</v>
      </c>
      <c r="D9" s="4" t="s">
        <v>0</v>
      </c>
      <c r="E9" s="3" t="s">
        <v>0</v>
      </c>
      <c r="F9" s="4" t="s">
        <v>0</v>
      </c>
      <c r="H9" s="4" t="s">
        <v>0</v>
      </c>
      <c r="I9" s="3" t="s">
        <v>0</v>
      </c>
      <c r="J9" s="4" t="s">
        <v>0</v>
      </c>
      <c r="K9" s="3" t="s">
        <v>1</v>
      </c>
      <c r="L9" s="3" t="s">
        <v>1</v>
      </c>
    </row>
    <row r="10" spans="2:12" ht="13.5">
      <c r="B10" s="5">
        <v>38898</v>
      </c>
      <c r="C10" s="5">
        <v>39263</v>
      </c>
      <c r="D10" s="5">
        <v>39629</v>
      </c>
      <c r="E10" s="6">
        <v>39994</v>
      </c>
      <c r="F10" s="5">
        <v>40359</v>
      </c>
      <c r="H10" s="5">
        <v>40724</v>
      </c>
      <c r="I10" s="6">
        <v>41090</v>
      </c>
      <c r="J10" s="5">
        <v>41455</v>
      </c>
      <c r="K10" s="7">
        <v>41820</v>
      </c>
      <c r="L10" s="7">
        <v>42185</v>
      </c>
    </row>
    <row r="11" spans="1:12" ht="15">
      <c r="A11" s="12" t="s">
        <v>2</v>
      </c>
      <c r="B11" s="13"/>
      <c r="C11" s="13"/>
      <c r="D11" s="13"/>
      <c r="E11" s="14"/>
      <c r="F11" s="13"/>
      <c r="G11" s="14"/>
      <c r="H11" s="13"/>
      <c r="I11" s="14"/>
      <c r="J11" s="13"/>
      <c r="K11" s="14"/>
      <c r="L11" s="14"/>
    </row>
    <row r="12" spans="1:12" ht="13.5">
      <c r="A12" s="14" t="s">
        <v>3</v>
      </c>
      <c r="B12" s="13">
        <v>5946632</v>
      </c>
      <c r="C12" s="13">
        <v>6101043</v>
      </c>
      <c r="D12" s="13">
        <v>6445792</v>
      </c>
      <c r="E12" s="15">
        <v>6910353</v>
      </c>
      <c r="F12" s="13">
        <v>7401133.05</v>
      </c>
      <c r="G12" s="14"/>
      <c r="H12" s="13">
        <v>7712113</v>
      </c>
      <c r="I12" s="13">
        <v>8174839.78</v>
      </c>
      <c r="J12" s="13">
        <v>8665330.166800002</v>
      </c>
      <c r="K12" s="13">
        <v>9185249.976808002</v>
      </c>
      <c r="L12" s="13">
        <v>9736364.975416483</v>
      </c>
    </row>
    <row r="13" spans="1:12" ht="15">
      <c r="A13" s="16" t="s">
        <v>4</v>
      </c>
      <c r="B13" s="17"/>
      <c r="C13" s="17"/>
      <c r="D13" s="17"/>
      <c r="E13" s="18"/>
      <c r="F13" s="18"/>
      <c r="G13" s="16"/>
      <c r="H13" s="17">
        <v>1251600</v>
      </c>
      <c r="I13" s="17">
        <v>1326696</v>
      </c>
      <c r="J13" s="17">
        <v>1406297.76</v>
      </c>
      <c r="K13" s="17">
        <v>1490675.6256000001</v>
      </c>
      <c r="L13" s="17">
        <v>1580116.1631360003</v>
      </c>
    </row>
    <row r="14" spans="1:12" ht="15">
      <c r="A14" s="16" t="s">
        <v>5</v>
      </c>
      <c r="B14" s="17"/>
      <c r="C14" s="17"/>
      <c r="D14" s="17"/>
      <c r="E14" s="18"/>
      <c r="F14" s="18"/>
      <c r="G14" s="16"/>
      <c r="H14" s="17"/>
      <c r="I14" s="17"/>
      <c r="J14" s="17">
        <v>1406297.76</v>
      </c>
      <c r="K14" s="17">
        <v>1490675.6256000001</v>
      </c>
      <c r="L14" s="17">
        <v>1580116.1631360003</v>
      </c>
    </row>
    <row r="15" spans="1:12" ht="13.5">
      <c r="A15" s="14" t="s">
        <v>6</v>
      </c>
      <c r="B15" s="13">
        <v>591567</v>
      </c>
      <c r="C15" s="13">
        <v>922283</v>
      </c>
      <c r="D15" s="13">
        <v>950911</v>
      </c>
      <c r="E15" s="15">
        <v>707725</v>
      </c>
      <c r="F15" s="19">
        <v>221698.1</v>
      </c>
      <c r="G15" s="14"/>
      <c r="H15" s="20">
        <v>144200</v>
      </c>
      <c r="I15" s="14">
        <v>151410</v>
      </c>
      <c r="J15" s="13">
        <v>158980.5</v>
      </c>
      <c r="K15" s="13">
        <v>166929.525</v>
      </c>
      <c r="L15" s="14">
        <v>175276.00125</v>
      </c>
    </row>
    <row r="16" spans="1:12" ht="13.5">
      <c r="A16" s="14" t="s">
        <v>7</v>
      </c>
      <c r="B16" s="13">
        <v>91131</v>
      </c>
      <c r="C16" s="13">
        <v>268418</v>
      </c>
      <c r="D16" s="13">
        <v>220933</v>
      </c>
      <c r="E16" s="13">
        <v>226585</v>
      </c>
      <c r="F16" s="13">
        <v>236226.1</v>
      </c>
      <c r="G16" s="14"/>
      <c r="H16" s="13">
        <v>261000</v>
      </c>
      <c r="I16" s="14">
        <v>274050</v>
      </c>
      <c r="J16" s="13">
        <v>287752.5</v>
      </c>
      <c r="K16" s="13">
        <v>302140.125</v>
      </c>
      <c r="L16" s="14">
        <v>317247.13125000003</v>
      </c>
    </row>
    <row r="17" spans="1:12" s="11" customFormat="1" ht="15">
      <c r="A17" s="21" t="s">
        <v>33</v>
      </c>
      <c r="B17" s="22">
        <v>6629330</v>
      </c>
      <c r="C17" s="22">
        <v>7291744</v>
      </c>
      <c r="D17" s="22">
        <v>7617636</v>
      </c>
      <c r="E17" s="22">
        <v>7844663</v>
      </c>
      <c r="F17" s="22">
        <v>7859057.249999999</v>
      </c>
      <c r="G17" s="21"/>
      <c r="H17" s="22">
        <v>9368913</v>
      </c>
      <c r="I17" s="21">
        <v>9926995.780000001</v>
      </c>
      <c r="J17" s="22">
        <v>11924658.686800001</v>
      </c>
      <c r="K17" s="22">
        <v>12635670.878008004</v>
      </c>
      <c r="L17" s="21">
        <v>13389120.434188483</v>
      </c>
    </row>
    <row r="18" spans="1:12" ht="13.5">
      <c r="A18" s="14"/>
      <c r="B18" s="13"/>
      <c r="C18" s="13"/>
      <c r="D18" s="13"/>
      <c r="E18" s="13"/>
      <c r="F18" s="13"/>
      <c r="G18" s="14"/>
      <c r="H18" s="13"/>
      <c r="I18" s="14"/>
      <c r="J18" s="13"/>
      <c r="K18" s="13"/>
      <c r="L18" s="14"/>
    </row>
    <row r="19" spans="1:12" ht="15">
      <c r="A19" s="12" t="s">
        <v>8</v>
      </c>
      <c r="B19" s="13"/>
      <c r="C19" s="13"/>
      <c r="D19" s="13"/>
      <c r="E19" s="13"/>
      <c r="F19" s="13"/>
      <c r="G19" s="14"/>
      <c r="H19" s="13"/>
      <c r="I19" s="14"/>
      <c r="J19" s="13"/>
      <c r="K19" s="13"/>
      <c r="L19" s="14"/>
    </row>
    <row r="20" spans="1:12" ht="13.5">
      <c r="A20" s="14" t="s">
        <v>9</v>
      </c>
      <c r="B20" s="13">
        <v>1095360</v>
      </c>
      <c r="C20" s="13">
        <v>1148153</v>
      </c>
      <c r="D20" s="13">
        <v>1380717</v>
      </c>
      <c r="E20" s="13">
        <v>1507942</v>
      </c>
      <c r="F20" s="13">
        <v>1414828.19</v>
      </c>
      <c r="G20" s="14"/>
      <c r="H20" s="23">
        <v>1719650.97</v>
      </c>
      <c r="I20" s="14">
        <v>1736847.4797</v>
      </c>
      <c r="J20" s="13">
        <v>1754215.954497</v>
      </c>
      <c r="K20" s="13">
        <v>1806842.43313191</v>
      </c>
      <c r="L20" s="14">
        <v>1861047.7061258673</v>
      </c>
    </row>
    <row r="21" spans="1:12" ht="15" customHeight="1">
      <c r="A21" s="14" t="s">
        <v>10</v>
      </c>
      <c r="B21" s="13">
        <v>627380</v>
      </c>
      <c r="C21" s="13">
        <v>490784</v>
      </c>
      <c r="D21" s="13">
        <v>492456</v>
      </c>
      <c r="E21" s="13">
        <v>569831</v>
      </c>
      <c r="F21" s="13">
        <v>536768</v>
      </c>
      <c r="G21" s="14"/>
      <c r="H21" s="23">
        <v>657648</v>
      </c>
      <c r="I21" s="14">
        <v>677377.4400000001</v>
      </c>
      <c r="J21" s="13">
        <v>697698.7632</v>
      </c>
      <c r="K21" s="13">
        <v>718629.726096</v>
      </c>
      <c r="L21" s="14">
        <v>740188.6178788801</v>
      </c>
    </row>
    <row r="22" spans="1:12" ht="13.5">
      <c r="A22" s="14" t="s">
        <v>11</v>
      </c>
      <c r="B22" s="13">
        <v>310855</v>
      </c>
      <c r="C22" s="13">
        <v>559033</v>
      </c>
      <c r="D22" s="13">
        <v>668248</v>
      </c>
      <c r="E22" s="13">
        <v>717725</v>
      </c>
      <c r="F22" s="13">
        <v>723772</v>
      </c>
      <c r="G22" s="14"/>
      <c r="H22" s="23">
        <v>677263</v>
      </c>
      <c r="I22" s="14">
        <v>697580.89</v>
      </c>
      <c r="J22" s="13">
        <v>718508.3167000001</v>
      </c>
      <c r="K22" s="13">
        <v>740063.5662010001</v>
      </c>
      <c r="L22" s="14">
        <v>762265.4731870302</v>
      </c>
    </row>
    <row r="23" spans="1:12" ht="13.5">
      <c r="A23" s="14" t="s">
        <v>12</v>
      </c>
      <c r="B23" s="15"/>
      <c r="C23" s="13">
        <v>3840</v>
      </c>
      <c r="D23" s="13">
        <v>56693</v>
      </c>
      <c r="E23" s="13">
        <v>9358</v>
      </c>
      <c r="F23" s="13">
        <v>82167</v>
      </c>
      <c r="G23" s="14"/>
      <c r="H23" s="13"/>
      <c r="I23" s="14"/>
      <c r="J23" s="14"/>
      <c r="K23" s="14"/>
      <c r="L23" s="14"/>
    </row>
    <row r="24" spans="1:12" ht="13.5">
      <c r="A24" s="14" t="s">
        <v>36</v>
      </c>
      <c r="B24" s="15"/>
      <c r="C24" s="13"/>
      <c r="D24" s="13"/>
      <c r="E24" s="13"/>
      <c r="F24" s="13"/>
      <c r="G24" s="14"/>
      <c r="H24" s="13"/>
      <c r="I24" s="14"/>
      <c r="J24" s="13">
        <v>376144</v>
      </c>
      <c r="K24" s="13">
        <v>387428.32</v>
      </c>
      <c r="L24" s="14">
        <v>399051.1696</v>
      </c>
    </row>
    <row r="25" spans="1:12" ht="13.5">
      <c r="A25" s="14" t="s">
        <v>13</v>
      </c>
      <c r="B25" s="13">
        <v>127037</v>
      </c>
      <c r="C25" s="13">
        <v>131196</v>
      </c>
      <c r="D25" s="13">
        <v>132823</v>
      </c>
      <c r="E25" s="13">
        <v>184306</v>
      </c>
      <c r="F25" s="13">
        <v>201746.91</v>
      </c>
      <c r="G25" s="14"/>
      <c r="H25" s="13">
        <v>214461</v>
      </c>
      <c r="I25" s="14">
        <v>220894.83000000002</v>
      </c>
      <c r="J25" s="13">
        <v>227521.6749</v>
      </c>
      <c r="K25" s="13">
        <v>234347.32514700003</v>
      </c>
      <c r="L25" s="14">
        <v>241377.74490141004</v>
      </c>
    </row>
    <row r="26" spans="1:12" ht="13.5">
      <c r="A26" s="14" t="s">
        <v>14</v>
      </c>
      <c r="B26" s="13">
        <v>562873</v>
      </c>
      <c r="C26" s="13">
        <v>648314</v>
      </c>
      <c r="D26" s="13">
        <v>756062</v>
      </c>
      <c r="E26" s="13">
        <v>862464</v>
      </c>
      <c r="F26" s="13">
        <v>945256.63</v>
      </c>
      <c r="G26" s="14"/>
      <c r="H26" s="24">
        <v>1041618.9</v>
      </c>
      <c r="I26" s="14">
        <v>1145780.79</v>
      </c>
      <c r="J26" s="13">
        <v>1260358.8690000002</v>
      </c>
      <c r="K26" s="13">
        <v>1386394.7559000002</v>
      </c>
      <c r="L26" s="14">
        <v>1525034.2314900004</v>
      </c>
    </row>
    <row r="27" spans="1:12" ht="15">
      <c r="A27" s="21" t="s">
        <v>32</v>
      </c>
      <c r="B27" s="22">
        <f>SUM(B20:B26)</f>
        <v>2723505</v>
      </c>
      <c r="C27" s="22">
        <f>SUM(C20:C26)</f>
        <v>2981320</v>
      </c>
      <c r="D27" s="22">
        <f>SUM(D20:D26)</f>
        <v>3486999</v>
      </c>
      <c r="E27" s="22">
        <f>SUM(E20:E26)</f>
        <v>3851626</v>
      </c>
      <c r="F27" s="22">
        <f>SUM(F20:F26)</f>
        <v>3904538.73</v>
      </c>
      <c r="G27" s="22"/>
      <c r="H27" s="22">
        <f>SUM(H20:H26)</f>
        <v>4310641.87</v>
      </c>
      <c r="I27" s="22">
        <f>SUM(I20:I26)</f>
        <v>4478481.4297</v>
      </c>
      <c r="J27" s="22">
        <f>SUM(J20:J26)</f>
        <v>5034447.578297</v>
      </c>
      <c r="K27" s="22">
        <f>SUM(K20:K26)</f>
        <v>5273706.12647591</v>
      </c>
      <c r="L27" s="22">
        <f>SUM(L20:L26)</f>
        <v>5528964.943183188</v>
      </c>
    </row>
    <row r="28" spans="1:12" ht="13.5">
      <c r="A28" s="14"/>
      <c r="B28" s="13"/>
      <c r="C28" s="13"/>
      <c r="D28" s="13"/>
      <c r="E28" s="13"/>
      <c r="F28" s="13"/>
      <c r="G28" s="14"/>
      <c r="H28" s="13"/>
      <c r="I28" s="13"/>
      <c r="J28" s="13"/>
      <c r="K28" s="13"/>
      <c r="L28" s="13"/>
    </row>
    <row r="29" spans="1:12" s="11" customFormat="1" ht="15">
      <c r="A29" s="12" t="s">
        <v>34</v>
      </c>
      <c r="B29" s="22">
        <f>B17-B27</f>
        <v>3905825</v>
      </c>
      <c r="C29" s="22">
        <f aca="true" t="shared" si="0" ref="C29:L29">C17-C27</f>
        <v>4310424</v>
      </c>
      <c r="D29" s="22">
        <f t="shared" si="0"/>
        <v>4130637</v>
      </c>
      <c r="E29" s="22">
        <f t="shared" si="0"/>
        <v>3993037</v>
      </c>
      <c r="F29" s="22">
        <f t="shared" si="0"/>
        <v>3954518.519999999</v>
      </c>
      <c r="G29" s="22"/>
      <c r="H29" s="22">
        <f t="shared" si="0"/>
        <v>5058271.13</v>
      </c>
      <c r="I29" s="22">
        <f t="shared" si="0"/>
        <v>5448514.350300001</v>
      </c>
      <c r="J29" s="22">
        <f t="shared" si="0"/>
        <v>6890211.108503001</v>
      </c>
      <c r="K29" s="22">
        <f t="shared" si="0"/>
        <v>7361964.751532095</v>
      </c>
      <c r="L29" s="22">
        <f t="shared" si="0"/>
        <v>7860155.491005295</v>
      </c>
    </row>
    <row r="30" spans="1:12" ht="13.5">
      <c r="A30" s="14"/>
      <c r="B30" s="13"/>
      <c r="C30" s="13"/>
      <c r="D30" s="13"/>
      <c r="E30" s="13"/>
      <c r="F30" s="14"/>
      <c r="G30" s="14"/>
      <c r="H30" s="14"/>
      <c r="I30" s="14"/>
      <c r="J30" s="14"/>
      <c r="K30" s="14"/>
      <c r="L30" s="14"/>
    </row>
    <row r="31" spans="1:12" ht="15">
      <c r="A31" s="12" t="s">
        <v>35</v>
      </c>
      <c r="B31" s="13"/>
      <c r="C31" s="13"/>
      <c r="D31" s="13"/>
      <c r="E31" s="13"/>
      <c r="F31" s="14"/>
      <c r="G31" s="14"/>
      <c r="H31" s="14"/>
      <c r="I31" s="14"/>
      <c r="J31" s="14"/>
      <c r="K31" s="14"/>
      <c r="L31" s="14"/>
    </row>
    <row r="32" spans="1:12" ht="13.5">
      <c r="A32" s="14" t="s">
        <v>43</v>
      </c>
      <c r="B32" s="13">
        <f>B42-B41-B38</f>
        <v>2501003</v>
      </c>
      <c r="C32" s="13">
        <f aca="true" t="shared" si="1" ref="C32:L32">C42-C41-C38</f>
        <v>2928190</v>
      </c>
      <c r="D32" s="13">
        <f t="shared" si="1"/>
        <v>2929216</v>
      </c>
      <c r="E32" s="13">
        <f t="shared" si="1"/>
        <v>3011114</v>
      </c>
      <c r="F32" s="13">
        <f t="shared" si="1"/>
        <v>3026157</v>
      </c>
      <c r="G32" s="13">
        <f t="shared" si="1"/>
        <v>0</v>
      </c>
      <c r="H32" s="13">
        <f t="shared" si="1"/>
        <v>3193659.64</v>
      </c>
      <c r="I32" s="13">
        <f t="shared" si="1"/>
        <v>4244842</v>
      </c>
      <c r="J32" s="13">
        <f t="shared" si="1"/>
        <v>4594587</v>
      </c>
      <c r="K32" s="13">
        <f t="shared" si="1"/>
        <v>4592215</v>
      </c>
      <c r="L32" s="13">
        <f t="shared" si="1"/>
        <v>4593227</v>
      </c>
    </row>
    <row r="33" spans="1:12" ht="13.5" hidden="1">
      <c r="A33" s="14" t="s">
        <v>16</v>
      </c>
      <c r="B33" s="13">
        <v>620000</v>
      </c>
      <c r="C33" s="13">
        <v>795000</v>
      </c>
      <c r="D33" s="13">
        <v>830000</v>
      </c>
      <c r="E33" s="13">
        <v>865000</v>
      </c>
      <c r="F33" s="13">
        <v>900000</v>
      </c>
      <c r="G33" s="14"/>
      <c r="H33" s="13">
        <v>1012000</v>
      </c>
      <c r="I33" s="14">
        <v>1057000</v>
      </c>
      <c r="J33" s="13">
        <v>1103000</v>
      </c>
      <c r="K33" s="13">
        <v>1150000</v>
      </c>
      <c r="L33" s="13">
        <v>1204000</v>
      </c>
    </row>
    <row r="34" spans="1:12" ht="13.5" hidden="1">
      <c r="A34" s="14" t="s">
        <v>17</v>
      </c>
      <c r="B34" s="13"/>
      <c r="C34" s="13"/>
      <c r="D34" s="13"/>
      <c r="E34" s="13"/>
      <c r="F34" s="13"/>
      <c r="G34" s="14"/>
      <c r="H34" s="13"/>
      <c r="I34" s="14"/>
      <c r="J34" s="13"/>
      <c r="K34" s="13"/>
      <c r="L34" s="13"/>
    </row>
    <row r="35" spans="1:12" ht="13.5" hidden="1">
      <c r="A35" s="14" t="s">
        <v>18</v>
      </c>
      <c r="B35" s="13"/>
      <c r="C35" s="13"/>
      <c r="D35" s="13"/>
      <c r="E35" s="13"/>
      <c r="F35" s="13"/>
      <c r="G35" s="14"/>
      <c r="H35" s="13"/>
      <c r="I35" s="14"/>
      <c r="J35" s="13"/>
      <c r="K35" s="13"/>
      <c r="L35" s="14"/>
    </row>
    <row r="36" spans="1:12" ht="13.5" hidden="1">
      <c r="A36" s="14" t="s">
        <v>15</v>
      </c>
      <c r="B36" s="13">
        <v>1881003</v>
      </c>
      <c r="C36" s="13">
        <v>2133190</v>
      </c>
      <c r="D36" s="13">
        <v>2099216</v>
      </c>
      <c r="E36" s="13">
        <v>2146114</v>
      </c>
      <c r="F36" s="13">
        <v>1284186</v>
      </c>
      <c r="G36" s="14"/>
      <c r="H36" s="13">
        <v>772286.26</v>
      </c>
      <c r="I36" s="13">
        <v>752598.76</v>
      </c>
      <c r="J36" s="13">
        <v>730798.76</v>
      </c>
      <c r="K36" s="13">
        <v>709611.26</v>
      </c>
      <c r="L36" s="13">
        <v>687381.26</v>
      </c>
    </row>
    <row r="37" spans="1:12" ht="13.5" hidden="1">
      <c r="A37" s="14" t="s">
        <v>19</v>
      </c>
      <c r="B37" s="13"/>
      <c r="C37" s="13"/>
      <c r="D37" s="13"/>
      <c r="E37" s="13"/>
      <c r="F37" s="13">
        <v>841971</v>
      </c>
      <c r="G37" s="14"/>
      <c r="H37" s="13">
        <v>763500</v>
      </c>
      <c r="I37" s="14">
        <v>738711.7</v>
      </c>
      <c r="J37" s="13">
        <v>713650.9</v>
      </c>
      <c r="K37" s="13">
        <v>685266.7</v>
      </c>
      <c r="L37" s="13">
        <v>656508.2</v>
      </c>
    </row>
    <row r="38" spans="1:12" ht="13.5">
      <c r="A38" s="14" t="s">
        <v>41</v>
      </c>
      <c r="B38" s="13"/>
      <c r="C38" s="13"/>
      <c r="D38" s="13"/>
      <c r="E38" s="13"/>
      <c r="F38" s="13">
        <v>-841971</v>
      </c>
      <c r="G38" s="14"/>
      <c r="H38" s="13">
        <v>-142275.64</v>
      </c>
      <c r="I38" s="14"/>
      <c r="J38" s="13"/>
      <c r="K38" s="13"/>
      <c r="L38" s="14"/>
    </row>
    <row r="39" spans="1:12" ht="13.5" hidden="1">
      <c r="A39" s="14" t="s">
        <v>20</v>
      </c>
      <c r="B39" s="13"/>
      <c r="C39" s="13"/>
      <c r="D39" s="13"/>
      <c r="E39" s="13"/>
      <c r="F39" s="13"/>
      <c r="G39" s="14"/>
      <c r="H39" s="13">
        <v>215000</v>
      </c>
      <c r="I39" s="14">
        <v>440000</v>
      </c>
      <c r="J39" s="13">
        <v>455000</v>
      </c>
      <c r="K39" s="13">
        <v>475000</v>
      </c>
      <c r="L39" s="14">
        <v>490000</v>
      </c>
    </row>
    <row r="40" spans="1:12" ht="13.5" hidden="1">
      <c r="A40" s="14" t="s">
        <v>21</v>
      </c>
      <c r="B40" s="13"/>
      <c r="C40" s="13"/>
      <c r="D40" s="13"/>
      <c r="E40" s="13"/>
      <c r="F40" s="13"/>
      <c r="G40" s="14"/>
      <c r="H40" s="13">
        <v>668384.38</v>
      </c>
      <c r="I40" s="14">
        <v>1330318.76</v>
      </c>
      <c r="J40" s="13">
        <v>1312718.76</v>
      </c>
      <c r="K40" s="13">
        <v>1294518.76</v>
      </c>
      <c r="L40" s="14">
        <v>1275518.76</v>
      </c>
    </row>
    <row r="41" spans="1:12" ht="13.5">
      <c r="A41" s="14" t="s">
        <v>42</v>
      </c>
      <c r="B41" s="13"/>
      <c r="C41" s="13"/>
      <c r="D41" s="13"/>
      <c r="E41" s="13"/>
      <c r="F41" s="13"/>
      <c r="G41" s="14"/>
      <c r="H41" s="13">
        <v>-405397</v>
      </c>
      <c r="I41" s="14">
        <v>-810794</v>
      </c>
      <c r="J41" s="13">
        <v>0</v>
      </c>
      <c r="K41" s="13"/>
      <c r="L41" s="14"/>
    </row>
    <row r="42" spans="1:12" s="11" customFormat="1" ht="15.75">
      <c r="A42" s="21" t="s">
        <v>44</v>
      </c>
      <c r="B42" s="22">
        <f>SUM(B33:B41)</f>
        <v>2501003</v>
      </c>
      <c r="C42" s="22">
        <f>SUM(C33:C41)</f>
        <v>2928190</v>
      </c>
      <c r="D42" s="22">
        <f>SUM(D33:D41)</f>
        <v>2929216</v>
      </c>
      <c r="E42" s="22">
        <f>SUM(E33:E41)</f>
        <v>3011114</v>
      </c>
      <c r="F42" s="22">
        <f>SUM(F33:F41)</f>
        <v>2184186</v>
      </c>
      <c r="G42" s="22"/>
      <c r="H42" s="22">
        <v>2645987</v>
      </c>
      <c r="I42" s="27">
        <v>3434048</v>
      </c>
      <c r="J42" s="22">
        <v>4594587</v>
      </c>
      <c r="K42" s="22">
        <v>4592215</v>
      </c>
      <c r="L42" s="22">
        <v>4593227</v>
      </c>
    </row>
    <row r="43" spans="1:12" ht="13.5">
      <c r="A43" s="14"/>
      <c r="B43" s="13"/>
      <c r="C43" s="13"/>
      <c r="D43" s="13"/>
      <c r="E43" s="14"/>
      <c r="F43" s="13"/>
      <c r="G43" s="14"/>
      <c r="H43" s="13" t="s">
        <v>45</v>
      </c>
      <c r="I43" s="14" t="s">
        <v>45</v>
      </c>
      <c r="J43" s="13" t="s">
        <v>45</v>
      </c>
      <c r="K43" s="13" t="s">
        <v>45</v>
      </c>
      <c r="L43" s="14" t="s">
        <v>45</v>
      </c>
    </row>
    <row r="44" spans="1:12" s="25" customFormat="1" ht="15">
      <c r="A44" s="25" t="s">
        <v>22</v>
      </c>
      <c r="B44" s="26">
        <f>B29/B42</f>
        <v>1.5617034445780353</v>
      </c>
      <c r="C44" s="26">
        <f>C29/C42</f>
        <v>1.4720438222929524</v>
      </c>
      <c r="D44" s="26">
        <f>D29/D42</f>
        <v>1.4101510438287923</v>
      </c>
      <c r="E44" s="26">
        <f>E29/E42</f>
        <v>1.3260995764358308</v>
      </c>
      <c r="F44" s="26">
        <f>F29/F42</f>
        <v>1.8105227851474184</v>
      </c>
      <c r="G44" s="26"/>
      <c r="H44" s="26">
        <f>H29/H42</f>
        <v>1.9116764859388953</v>
      </c>
      <c r="I44" s="26">
        <f>I29/I42</f>
        <v>1.586615664749008</v>
      </c>
      <c r="J44" s="26">
        <f>J29/J42</f>
        <v>1.4996366612500756</v>
      </c>
      <c r="K44" s="26">
        <f>K29/K42</f>
        <v>1.6031402605348606</v>
      </c>
      <c r="L44" s="26">
        <f>L29/L42</f>
        <v>1.7112490828355087</v>
      </c>
    </row>
    <row r="45" spans="1:12" ht="13.5">
      <c r="A45" s="14"/>
      <c r="B45" s="13"/>
      <c r="C45" s="13"/>
      <c r="D45" s="13"/>
      <c r="E45" s="13"/>
      <c r="F45" s="14"/>
      <c r="G45" s="13"/>
      <c r="H45" s="13"/>
      <c r="I45" s="14"/>
      <c r="J45" s="14"/>
      <c r="K45" s="14"/>
      <c r="L45" s="14"/>
    </row>
    <row r="46" spans="1:12" s="11" customFormat="1" ht="15">
      <c r="A46" s="21" t="s">
        <v>23</v>
      </c>
      <c r="B46" s="22">
        <f>B29-B42</f>
        <v>1404822</v>
      </c>
      <c r="C46" s="22">
        <f>C29-C42</f>
        <v>1382234</v>
      </c>
      <c r="D46" s="22">
        <f>D29-D42</f>
        <v>1201421</v>
      </c>
      <c r="E46" s="22">
        <f>E29-E42</f>
        <v>981923</v>
      </c>
      <c r="F46" s="22">
        <f>F29-F42</f>
        <v>1770332.519999999</v>
      </c>
      <c r="G46" s="22"/>
      <c r="H46" s="22">
        <f>H29-H42</f>
        <v>2412284.13</v>
      </c>
      <c r="I46" s="22">
        <f>I29-I42</f>
        <v>2014466.350300001</v>
      </c>
      <c r="J46" s="22">
        <f>J29-J42</f>
        <v>2295624.108503001</v>
      </c>
      <c r="K46" s="22">
        <f>K29-K42</f>
        <v>2769749.7515320946</v>
      </c>
      <c r="L46" s="22">
        <f>L29-L42</f>
        <v>3266928.491005295</v>
      </c>
    </row>
    <row r="47" spans="1:12" ht="13.5">
      <c r="A47" s="14"/>
      <c r="B47" s="13"/>
      <c r="C47" s="13"/>
      <c r="D47" s="13"/>
      <c r="E47" s="13"/>
      <c r="F47" s="14"/>
      <c r="G47" s="13"/>
      <c r="H47" s="13"/>
      <c r="I47" s="13"/>
      <c r="J47" s="13"/>
      <c r="K47" s="13"/>
      <c r="L47" s="13"/>
    </row>
    <row r="48" spans="1:8" ht="15">
      <c r="A48" s="10" t="s">
        <v>24</v>
      </c>
      <c r="G48" s="8"/>
      <c r="H48" s="8"/>
    </row>
    <row r="49" ht="13.5">
      <c r="A49" s="2" t="s">
        <v>25</v>
      </c>
    </row>
    <row r="50" ht="13.5">
      <c r="A50" s="2" t="s">
        <v>26</v>
      </c>
    </row>
    <row r="51" ht="13.5">
      <c r="A51" s="2" t="s">
        <v>27</v>
      </c>
    </row>
    <row r="52" spans="1:12" ht="13.5">
      <c r="A52" s="28" t="s">
        <v>28</v>
      </c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</row>
    <row r="53" spans="1:12" ht="13.5">
      <c r="A53" s="1" t="s">
        <v>29</v>
      </c>
      <c r="H53" s="9"/>
      <c r="I53" s="9"/>
      <c r="J53" s="9"/>
      <c r="K53" s="9"/>
      <c r="L53" s="9"/>
    </row>
    <row r="54" spans="9:12" ht="13.5">
      <c r="I54" s="9"/>
      <c r="J54" s="9"/>
      <c r="K54" s="9"/>
      <c r="L54" s="9"/>
    </row>
    <row r="55" ht="15">
      <c r="A55" s="11"/>
    </row>
  </sheetData>
  <sheetProtection/>
  <mergeCells count="8">
    <mergeCell ref="A52:L52"/>
    <mergeCell ref="B8:F8"/>
    <mergeCell ref="H8:L8"/>
    <mergeCell ref="A2:L2"/>
    <mergeCell ref="A3:L3"/>
    <mergeCell ref="A4:L4"/>
    <mergeCell ref="A6:L6"/>
    <mergeCell ref="A5:L5"/>
  </mergeCells>
  <printOptions/>
  <pageMargins left="0.7" right="0.7" top="0.75" bottom="0.75" header="0.3" footer="0.3"/>
  <pageSetup fitToHeight="1" fitToWidth="1" horizontalDpi="600" verticalDpi="600" orientation="landscape" scale="58" r:id="rId1"/>
  <headerFooter>
    <oddHeader>&amp;RATTACHMENT II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West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Jeffrey Djerlek</dc:creator>
  <cp:keywords/>
  <dc:description/>
  <cp:lastModifiedBy>stephanie.stapleton</cp:lastModifiedBy>
  <cp:lastPrinted>2010-10-19T12:59:03Z</cp:lastPrinted>
  <dcterms:created xsi:type="dcterms:W3CDTF">2010-09-29T15:22:24Z</dcterms:created>
  <dcterms:modified xsi:type="dcterms:W3CDTF">2010-10-19T12:59:04Z</dcterms:modified>
  <cp:category/>
  <cp:version/>
  <cp:contentType/>
  <cp:contentStatus/>
</cp:coreProperties>
</file>