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35" activeTab="0"/>
  </bookViews>
  <sheets>
    <sheet name="Summary SCH-Rev" sheetId="1" r:id="rId1"/>
    <sheet name="Initiatives" sheetId="2" r:id="rId2"/>
    <sheet name="Univ monitoring" sheetId="3" r:id="rId3"/>
  </sheets>
  <definedNames>
    <definedName name="_xlnm.Print_Area" localSheetId="0">'Summary SCH-Rev'!$A$1:$M$24</definedName>
  </definedNames>
  <calcPr fullCalcOnLoad="1"/>
</workbook>
</file>

<file path=xl/sharedStrings.xml><?xml version="1.0" encoding="utf-8"?>
<sst xmlns="http://schemas.openxmlformats.org/spreadsheetml/2006/main" count="175" uniqueCount="64">
  <si>
    <t>State University System Tuition Differential Summary</t>
  </si>
  <si>
    <t>University</t>
  </si>
  <si>
    <t>UBOT Approval Date</t>
  </si>
  <si>
    <t>% Increase</t>
  </si>
  <si>
    <t>FAU</t>
  </si>
  <si>
    <t>Maximum Per Credit Hour Allowed</t>
  </si>
  <si>
    <t>2008-09 Tuition Differential</t>
  </si>
  <si>
    <t>2009-10 Tuition Differential</t>
  </si>
  <si>
    <t>Total Tuition &amp; Tuition Differential</t>
  </si>
  <si>
    <t>FGCU</t>
  </si>
  <si>
    <t>FSU</t>
  </si>
  <si>
    <t>UF</t>
  </si>
  <si>
    <t>UNF</t>
  </si>
  <si>
    <t>USF</t>
  </si>
  <si>
    <t>UWF</t>
  </si>
  <si>
    <t>UCF</t>
  </si>
  <si>
    <t>NCF</t>
  </si>
  <si>
    <t>FAMU</t>
  </si>
  <si>
    <t>FIU**</t>
  </si>
  <si>
    <t>Per Credit Hour</t>
  </si>
  <si>
    <t>Base Undergraduate Tuition</t>
  </si>
  <si>
    <t>Total</t>
  </si>
  <si>
    <t>UBOT Per Credit Hour Requested</t>
  </si>
  <si>
    <t>Revenue Generated - Est. Expenditures</t>
  </si>
  <si>
    <t>X</t>
  </si>
  <si>
    <t>Hire Faculty</t>
  </si>
  <si>
    <t>Quality Enhancement Program</t>
  </si>
  <si>
    <t>Libraries</t>
  </si>
  <si>
    <t>Faculty Support</t>
  </si>
  <si>
    <t>Financial Aid</t>
  </si>
  <si>
    <t>Improve Grad Rates</t>
  </si>
  <si>
    <t>Decrease Student-Faculty Ratios</t>
  </si>
  <si>
    <t>Advising Improvements</t>
  </si>
  <si>
    <t>English Comp &amp; Algebra Instruction</t>
  </si>
  <si>
    <t>State University System</t>
  </si>
  <si>
    <t>Registration Demand</t>
  </si>
  <si>
    <t>Student Survey</t>
  </si>
  <si>
    <t>Grad Rates</t>
  </si>
  <si>
    <t>Increased FTE Students</t>
  </si>
  <si>
    <t>Retention Rates</t>
  </si>
  <si>
    <t>Narrative Evaluations of Students</t>
  </si>
  <si>
    <t>FIU</t>
  </si>
  <si>
    <t>Student-Faculty Ratios</t>
  </si>
  <si>
    <t>Number of Students Receiving Need-based Aid</t>
  </si>
  <si>
    <t>Access to Course Sections</t>
  </si>
  <si>
    <t>Student Advising / Student-Advisor Ratios</t>
  </si>
  <si>
    <t>Use of University Writing Ctr &amp; Math Lab</t>
  </si>
  <si>
    <t>How the university intends to monitor the success of the tuition differential.</t>
  </si>
  <si>
    <t>Tuition Differential 2009-10</t>
  </si>
  <si>
    <t>Tuition Differential for Undergraduate Students, Effective Fall Semester 2009</t>
  </si>
  <si>
    <t xml:space="preserve">Sufficent/ Additional Course Section </t>
  </si>
  <si>
    <t>submission</t>
  </si>
  <si>
    <t>formula</t>
  </si>
  <si>
    <t>Submission over(under) formula</t>
  </si>
  <si>
    <t>Submission % of Formula</t>
  </si>
  <si>
    <t>FIU*</t>
  </si>
  <si>
    <t>BOG staff matrix of university submissions.</t>
  </si>
  <si>
    <t>University Education Intiatives</t>
  </si>
  <si>
    <t>Undergraduate Education - 70%</t>
  </si>
  <si>
    <t>Need Based Aid - 30%</t>
  </si>
  <si>
    <t>** USF Branch Campuses did not implement the 2008-09 tuition differential, thus their maximum is $5.74 per credit hour increase.</t>
  </si>
  <si>
    <t>USF**</t>
  </si>
  <si>
    <t>* FIU, UF and UWF anticipates meeting the 30% need based aid requirement from other sources.</t>
  </si>
  <si>
    <t>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</si>
</sst>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[$-409]mmmm\ d\,\ yyyy;@"/>
    <numFmt numFmtId="168" formatCode="&quot;$&quot;#,##0.0"/>
    <numFmt numFmtId="169" formatCode="_(* #,##0.0_);_(* \(#,##0.0\);_(* &quot;-&quot;??_);_(@_)"/>
    <numFmt numFmtId="170" formatCode="_(* #,##0_);_(* \(#,##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7" fontId="3" fillId="0" borderId="0" xfId="0" applyNumberFormat="1" applyFont="1" applyAlignment="1">
      <alignment/>
    </xf>
    <xf numFmtId="9" fontId="3" fillId="0" borderId="0" xfId="2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165" fontId="3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2" fillId="0" borderId="0" xfId="0" applyFont="1" applyAlignment="1">
      <alignment textRotation="62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0" fillId="0" borderId="0" xfId="15" applyNumberFormat="1" applyFill="1" applyAlignment="1">
      <alignment wrapText="1"/>
    </xf>
    <xf numFmtId="6" fontId="0" fillId="0" borderId="0" xfId="15" applyNumberFormat="1" applyFill="1" applyAlignment="1">
      <alignment wrapText="1"/>
    </xf>
    <xf numFmtId="9" fontId="0" fillId="0" borderId="0" xfId="21" applyFill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70" fontId="7" fillId="0" borderId="1" xfId="15" applyNumberFormat="1" applyFont="1" applyFill="1" applyBorder="1" applyAlignment="1">
      <alignment vertical="center" wrapText="1"/>
    </xf>
    <xf numFmtId="170" fontId="0" fillId="0" borderId="1" xfId="15" applyNumberFormat="1" applyFill="1" applyBorder="1" applyAlignment="1">
      <alignment wrapText="1"/>
    </xf>
    <xf numFmtId="6" fontId="0" fillId="0" borderId="1" xfId="15" applyNumberFormat="1" applyFill="1" applyBorder="1" applyAlignment="1">
      <alignment wrapText="1"/>
    </xf>
    <xf numFmtId="9" fontId="0" fillId="0" borderId="1" xfId="21" applyFill="1" applyBorder="1" applyAlignment="1">
      <alignment wrapText="1"/>
    </xf>
    <xf numFmtId="0" fontId="3" fillId="0" borderId="3" xfId="0" applyFont="1" applyBorder="1" applyAlignment="1">
      <alignment/>
    </xf>
    <xf numFmtId="167" fontId="3" fillId="0" borderId="3" xfId="0" applyNumberFormat="1" applyFont="1" applyBorder="1" applyAlignment="1">
      <alignment/>
    </xf>
    <xf numFmtId="9" fontId="3" fillId="0" borderId="3" xfId="2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9" fontId="3" fillId="0" borderId="5" xfId="21" applyFont="1" applyBorder="1" applyAlignment="1">
      <alignment/>
    </xf>
    <xf numFmtId="164" fontId="3" fillId="0" borderId="5" xfId="0" applyNumberFormat="1" applyFont="1" applyBorder="1" applyAlignment="1">
      <alignment/>
    </xf>
    <xf numFmtId="167" fontId="3" fillId="0" borderId="5" xfId="0" applyNumberFormat="1" applyFont="1" applyBorder="1" applyAlignment="1">
      <alignment/>
    </xf>
    <xf numFmtId="170" fontId="3" fillId="0" borderId="5" xfId="15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12.7109375" style="1" customWidth="1"/>
    <col min="2" max="2" width="15.00390625" style="1" customWidth="1"/>
    <col min="3" max="3" width="11.00390625" style="1" customWidth="1"/>
    <col min="4" max="4" width="13.57421875" style="1" customWidth="1"/>
    <col min="5" max="5" width="12.28125" style="1" customWidth="1"/>
    <col min="6" max="6" width="17.140625" style="1" customWidth="1"/>
    <col min="7" max="8" width="12.28125" style="1" customWidth="1"/>
    <col min="9" max="9" width="3.421875" style="1" customWidth="1"/>
    <col min="10" max="10" width="17.7109375" style="1" customWidth="1"/>
    <col min="11" max="11" width="13.28125" style="1" customWidth="1"/>
    <col min="12" max="13" width="13.7109375" style="1" customWidth="1"/>
    <col min="14" max="23" width="9.140625" style="1" customWidth="1"/>
    <col min="24" max="24" width="11.57421875" style="1" customWidth="1"/>
    <col min="25" max="25" width="12.00390625" style="1" bestFit="1" customWidth="1"/>
    <col min="26" max="26" width="12.421875" style="1" customWidth="1"/>
    <col min="27" max="27" width="12.00390625" style="1" customWidth="1"/>
    <col min="28" max="16384" width="9.140625" style="1" customWidth="1"/>
  </cols>
  <sheetData>
    <row r="1" spans="1:13" ht="18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8.7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4" spans="1:13" ht="16.5">
      <c r="A4" s="2"/>
      <c r="B4" s="2"/>
      <c r="C4" s="2"/>
      <c r="D4" s="2"/>
      <c r="E4" s="2"/>
      <c r="F4" s="40" t="s">
        <v>23</v>
      </c>
      <c r="G4" s="40"/>
      <c r="H4" s="40"/>
      <c r="J4" s="42" t="s">
        <v>19</v>
      </c>
      <c r="K4" s="42"/>
      <c r="L4" s="42"/>
      <c r="M4" s="42"/>
    </row>
    <row r="5" spans="1:13" ht="66">
      <c r="A5" s="3" t="s">
        <v>1</v>
      </c>
      <c r="B5" s="3" t="s">
        <v>2</v>
      </c>
      <c r="C5" s="3" t="s">
        <v>3</v>
      </c>
      <c r="D5" s="3" t="s">
        <v>5</v>
      </c>
      <c r="E5" s="3" t="s">
        <v>22</v>
      </c>
      <c r="F5" s="4" t="s">
        <v>58</v>
      </c>
      <c r="G5" s="5" t="s">
        <v>59</v>
      </c>
      <c r="H5" s="6" t="s">
        <v>21</v>
      </c>
      <c r="J5" s="3" t="s">
        <v>20</v>
      </c>
      <c r="K5" s="3" t="s">
        <v>6</v>
      </c>
      <c r="L5" s="3" t="s">
        <v>7</v>
      </c>
      <c r="M5" s="3" t="s">
        <v>8</v>
      </c>
    </row>
    <row r="6" spans="1:13" ht="15.75">
      <c r="A6" s="28" t="s">
        <v>17</v>
      </c>
      <c r="B6" s="29">
        <v>39959</v>
      </c>
      <c r="C6" s="30">
        <v>0.07</v>
      </c>
      <c r="D6" s="31">
        <v>5.74</v>
      </c>
      <c r="E6" s="31">
        <v>5.74</v>
      </c>
      <c r="F6" s="32">
        <v>616382</v>
      </c>
      <c r="G6" s="32">
        <v>264164</v>
      </c>
      <c r="H6" s="32">
        <f aca="true" t="shared" si="0" ref="H6:H16">SUM(F6:G6)</f>
        <v>880546</v>
      </c>
      <c r="I6" s="28"/>
      <c r="J6" s="31">
        <v>88.59</v>
      </c>
      <c r="K6" s="31"/>
      <c r="L6" s="31">
        <f aca="true" t="shared" si="1" ref="L6:L14">+E6</f>
        <v>5.74</v>
      </c>
      <c r="M6" s="31">
        <f aca="true" t="shared" si="2" ref="M6:M16">SUM(J6:L6)</f>
        <v>94.33</v>
      </c>
    </row>
    <row r="7" spans="1:13" ht="15.75">
      <c r="A7" s="33" t="s">
        <v>4</v>
      </c>
      <c r="B7" s="36">
        <v>39981</v>
      </c>
      <c r="C7" s="34">
        <v>0.07</v>
      </c>
      <c r="D7" s="35">
        <v>5.74</v>
      </c>
      <c r="E7" s="35">
        <v>5.74</v>
      </c>
      <c r="F7" s="12">
        <v>448000</v>
      </c>
      <c r="G7" s="12">
        <v>448000</v>
      </c>
      <c r="H7" s="12">
        <f t="shared" si="0"/>
        <v>896000</v>
      </c>
      <c r="I7" s="33"/>
      <c r="J7" s="31">
        <v>88.59</v>
      </c>
      <c r="K7" s="35"/>
      <c r="L7" s="35">
        <f t="shared" si="1"/>
        <v>5.74</v>
      </c>
      <c r="M7" s="35">
        <f t="shared" si="2"/>
        <v>94.33</v>
      </c>
    </row>
    <row r="8" spans="1:13" ht="15.75">
      <c r="A8" s="33" t="s">
        <v>9</v>
      </c>
      <c r="B8" s="36">
        <v>39980</v>
      </c>
      <c r="C8" s="34">
        <v>0.07</v>
      </c>
      <c r="D8" s="35">
        <v>5.74</v>
      </c>
      <c r="E8" s="35">
        <v>5.74</v>
      </c>
      <c r="F8" s="12">
        <v>600000</v>
      </c>
      <c r="G8" s="12">
        <v>274000</v>
      </c>
      <c r="H8" s="12">
        <f t="shared" si="0"/>
        <v>874000</v>
      </c>
      <c r="I8" s="33"/>
      <c r="J8" s="31">
        <v>88.59</v>
      </c>
      <c r="K8" s="35"/>
      <c r="L8" s="35">
        <f t="shared" si="1"/>
        <v>5.74</v>
      </c>
      <c r="M8" s="35">
        <f t="shared" si="2"/>
        <v>94.33</v>
      </c>
    </row>
    <row r="9" spans="1:13" ht="15.75">
      <c r="A9" s="33" t="s">
        <v>55</v>
      </c>
      <c r="B9" s="36">
        <v>39976</v>
      </c>
      <c r="C9" s="34">
        <v>0.07</v>
      </c>
      <c r="D9" s="35">
        <v>6.78</v>
      </c>
      <c r="E9" s="35">
        <v>6.78</v>
      </c>
      <c r="F9" s="12">
        <v>2600000</v>
      </c>
      <c r="G9" s="12">
        <v>900000</v>
      </c>
      <c r="H9" s="12">
        <f t="shared" si="0"/>
        <v>3500000</v>
      </c>
      <c r="I9" s="33"/>
      <c r="J9" s="31">
        <v>88.59</v>
      </c>
      <c r="K9" s="35">
        <v>6.96</v>
      </c>
      <c r="L9" s="35">
        <f t="shared" si="1"/>
        <v>6.78</v>
      </c>
      <c r="M9" s="35">
        <f t="shared" si="2"/>
        <v>102.33</v>
      </c>
    </row>
    <row r="10" spans="1:13" ht="15.75">
      <c r="A10" s="33" t="s">
        <v>10</v>
      </c>
      <c r="B10" s="36">
        <v>39981</v>
      </c>
      <c r="C10" s="34">
        <v>0.07</v>
      </c>
      <c r="D10" s="35">
        <v>6.78</v>
      </c>
      <c r="E10" s="35">
        <v>6.78</v>
      </c>
      <c r="F10" s="12">
        <f>2461399*0.7</f>
        <v>1722979.2999999998</v>
      </c>
      <c r="G10" s="12">
        <f>2461399*0.3</f>
        <v>738419.7</v>
      </c>
      <c r="H10" s="12">
        <f t="shared" si="0"/>
        <v>2461399</v>
      </c>
      <c r="I10" s="33"/>
      <c r="J10" s="31">
        <v>88.59</v>
      </c>
      <c r="K10" s="35">
        <v>6.96</v>
      </c>
      <c r="L10" s="35">
        <f t="shared" si="1"/>
        <v>6.78</v>
      </c>
      <c r="M10" s="35">
        <f t="shared" si="2"/>
        <v>102.33</v>
      </c>
    </row>
    <row r="11" spans="1:13" ht="15.75">
      <c r="A11" s="33" t="s">
        <v>16</v>
      </c>
      <c r="B11" s="36">
        <v>39977</v>
      </c>
      <c r="C11" s="34">
        <v>0.07</v>
      </c>
      <c r="D11" s="35">
        <v>5.74</v>
      </c>
      <c r="E11" s="35">
        <v>5.74</v>
      </c>
      <c r="F11" s="12">
        <v>52756</v>
      </c>
      <c r="G11" s="12">
        <v>22610</v>
      </c>
      <c r="H11" s="12">
        <f t="shared" si="0"/>
        <v>75366</v>
      </c>
      <c r="I11" s="33"/>
      <c r="J11" s="31">
        <v>88.59</v>
      </c>
      <c r="K11" s="35"/>
      <c r="L11" s="35">
        <f t="shared" si="1"/>
        <v>5.74</v>
      </c>
      <c r="M11" s="35">
        <f t="shared" si="2"/>
        <v>94.33</v>
      </c>
    </row>
    <row r="12" spans="1:13" ht="15.75">
      <c r="A12" s="33" t="s">
        <v>15</v>
      </c>
      <c r="B12" s="36">
        <v>39954</v>
      </c>
      <c r="C12" s="34">
        <v>0.07</v>
      </c>
      <c r="D12" s="35">
        <v>6.09</v>
      </c>
      <c r="E12" s="35">
        <v>6.09</v>
      </c>
      <c r="F12" s="12">
        <v>2997333</v>
      </c>
      <c r="G12" s="12">
        <v>1284570</v>
      </c>
      <c r="H12" s="12">
        <f t="shared" si="0"/>
        <v>4281903</v>
      </c>
      <c r="I12" s="33"/>
      <c r="J12" s="31">
        <v>88.59</v>
      </c>
      <c r="K12" s="35">
        <v>2.32</v>
      </c>
      <c r="L12" s="35">
        <f t="shared" si="1"/>
        <v>6.09</v>
      </c>
      <c r="M12" s="35">
        <f t="shared" si="2"/>
        <v>97</v>
      </c>
    </row>
    <row r="13" spans="1:13" ht="15.75">
      <c r="A13" s="33" t="s">
        <v>11</v>
      </c>
      <c r="B13" s="36">
        <v>39976</v>
      </c>
      <c r="C13" s="34">
        <v>0.07</v>
      </c>
      <c r="D13" s="35">
        <v>6.78</v>
      </c>
      <c r="E13" s="35">
        <v>6.78</v>
      </c>
      <c r="F13" s="12">
        <v>3185546</v>
      </c>
      <c r="G13" s="37" t="s">
        <v>63</v>
      </c>
      <c r="H13" s="12">
        <f t="shared" si="0"/>
        <v>3185546</v>
      </c>
      <c r="I13" s="33"/>
      <c r="J13" s="31">
        <v>88.59</v>
      </c>
      <c r="K13" s="35">
        <v>6.96</v>
      </c>
      <c r="L13" s="35">
        <f t="shared" si="1"/>
        <v>6.78</v>
      </c>
      <c r="M13" s="35">
        <f t="shared" si="2"/>
        <v>102.33</v>
      </c>
    </row>
    <row r="14" spans="1:13" ht="15.75">
      <c r="A14" s="33" t="s">
        <v>12</v>
      </c>
      <c r="B14" s="36">
        <v>39955</v>
      </c>
      <c r="C14" s="34">
        <v>0.07</v>
      </c>
      <c r="D14" s="35">
        <v>5.74</v>
      </c>
      <c r="E14" s="35">
        <v>5.74</v>
      </c>
      <c r="F14" s="12">
        <f>805533+36612</f>
        <v>842145</v>
      </c>
      <c r="G14" s="12">
        <f>10919+150000+200000</f>
        <v>360919</v>
      </c>
      <c r="H14" s="12">
        <f t="shared" si="0"/>
        <v>1203064</v>
      </c>
      <c r="I14" s="33"/>
      <c r="J14" s="31">
        <v>88.59</v>
      </c>
      <c r="K14" s="35"/>
      <c r="L14" s="35">
        <f t="shared" si="1"/>
        <v>5.74</v>
      </c>
      <c r="M14" s="35">
        <f t="shared" si="2"/>
        <v>94.33</v>
      </c>
    </row>
    <row r="15" spans="1:13" ht="15.75">
      <c r="A15" s="33" t="s">
        <v>61</v>
      </c>
      <c r="B15" s="36">
        <v>39953</v>
      </c>
      <c r="C15" s="34">
        <v>0.07</v>
      </c>
      <c r="D15" s="35">
        <v>6.78</v>
      </c>
      <c r="E15" s="38">
        <v>6.78</v>
      </c>
      <c r="F15" s="12">
        <v>3973282</v>
      </c>
      <c r="G15" s="12">
        <v>1702835</v>
      </c>
      <c r="H15" s="12">
        <f t="shared" si="0"/>
        <v>5676117</v>
      </c>
      <c r="I15" s="33"/>
      <c r="J15" s="31">
        <v>88.59</v>
      </c>
      <c r="K15" s="35">
        <v>6.96</v>
      </c>
      <c r="L15" s="35">
        <v>6.78</v>
      </c>
      <c r="M15" s="35">
        <f t="shared" si="2"/>
        <v>102.33</v>
      </c>
    </row>
    <row r="16" spans="1:13" ht="15.75">
      <c r="A16" s="33" t="s">
        <v>14</v>
      </c>
      <c r="B16" s="36">
        <v>39966</v>
      </c>
      <c r="C16" s="34">
        <v>0.07</v>
      </c>
      <c r="D16" s="35">
        <v>5.74</v>
      </c>
      <c r="E16" s="35">
        <v>5.74</v>
      </c>
      <c r="F16" s="12">
        <v>847400</v>
      </c>
      <c r="G16" s="39" t="s">
        <v>63</v>
      </c>
      <c r="H16" s="12">
        <f t="shared" si="0"/>
        <v>847400</v>
      </c>
      <c r="I16" s="33"/>
      <c r="J16" s="31">
        <v>88.59</v>
      </c>
      <c r="K16" s="35"/>
      <c r="L16" s="35">
        <f>+E16</f>
        <v>5.74</v>
      </c>
      <c r="M16" s="35">
        <f t="shared" si="2"/>
        <v>94.33</v>
      </c>
    </row>
    <row r="17" spans="2:13" ht="15.75">
      <c r="B17" s="7"/>
      <c r="C17" s="8"/>
      <c r="D17" s="9"/>
      <c r="E17" s="9"/>
      <c r="F17" s="10"/>
      <c r="G17" s="10"/>
      <c r="H17" s="10"/>
      <c r="J17" s="9"/>
      <c r="K17" s="9"/>
      <c r="L17" s="9"/>
      <c r="M17" s="9"/>
    </row>
    <row r="18" spans="2:12" ht="16.5">
      <c r="B18" s="7"/>
      <c r="C18" s="8"/>
      <c r="D18" s="9"/>
      <c r="E18" s="13" t="s">
        <v>21</v>
      </c>
      <c r="F18" s="14">
        <f>SUM(F6:F17)</f>
        <v>17885823.3</v>
      </c>
      <c r="G18" s="14">
        <f>SUM(G6:G17)</f>
        <v>5995517.7</v>
      </c>
      <c r="H18" s="15">
        <f>SUM(H6:H17)</f>
        <v>23881341</v>
      </c>
      <c r="J18" s="9"/>
      <c r="K18" s="9"/>
      <c r="L18" s="9"/>
    </row>
    <row r="19" spans="2:11" ht="15.75">
      <c r="B19" s="7"/>
      <c r="C19" s="8"/>
      <c r="K19" s="9"/>
    </row>
    <row r="23" ht="15.75">
      <c r="A23" s="1" t="s">
        <v>62</v>
      </c>
    </row>
    <row r="24" spans="1:27" ht="16.5" customHeight="1">
      <c r="A24" s="1" t="s">
        <v>60</v>
      </c>
      <c r="W24" s="17"/>
      <c r="X24" s="22" t="s">
        <v>51</v>
      </c>
      <c r="Y24" s="22" t="s">
        <v>52</v>
      </c>
      <c r="Z24" s="22" t="s">
        <v>53</v>
      </c>
      <c r="AA24" s="22" t="s">
        <v>54</v>
      </c>
    </row>
    <row r="25" spans="23:27" ht="15.75">
      <c r="W25" s="17"/>
      <c r="X25" s="23"/>
      <c r="Y25" s="23"/>
      <c r="Z25" s="23"/>
      <c r="AA25" s="23"/>
    </row>
    <row r="26" spans="6:27" ht="15.75">
      <c r="F26" s="8"/>
      <c r="G26" s="8"/>
      <c r="W26" s="17"/>
      <c r="X26" s="24"/>
      <c r="Y26" s="24"/>
      <c r="Z26" s="24"/>
      <c r="AA26" s="24"/>
    </row>
    <row r="27" spans="6:27" ht="15.75">
      <c r="F27" s="8"/>
      <c r="G27" s="8"/>
      <c r="W27" s="17" t="s">
        <v>17</v>
      </c>
      <c r="X27" s="25">
        <v>880546</v>
      </c>
      <c r="Y27" s="26">
        <v>862805.2734787132</v>
      </c>
      <c r="Z27" s="25">
        <f>+X27-Y27</f>
        <v>17740.726521286764</v>
      </c>
      <c r="AA27" s="27">
        <f>X27/Y27</f>
        <v>1.020561680678838</v>
      </c>
    </row>
    <row r="28" spans="6:27" ht="15.75">
      <c r="F28" s="8"/>
      <c r="G28" s="8"/>
      <c r="W28" s="17" t="s">
        <v>4</v>
      </c>
      <c r="X28" s="25">
        <v>896000</v>
      </c>
      <c r="Y28" s="26">
        <v>1941376.0056556934</v>
      </c>
      <c r="Z28" s="25">
        <f aca="true" t="shared" si="3" ref="Z28:Z37">+X28-Y28</f>
        <v>-1045376.0056556934</v>
      </c>
      <c r="AA28" s="27">
        <f aca="true" t="shared" si="4" ref="AA28:AA37">X28/Y28</f>
        <v>0.4615283167144012</v>
      </c>
    </row>
    <row r="29" spans="6:27" ht="15.75">
      <c r="F29" s="8"/>
      <c r="G29" s="8"/>
      <c r="W29" s="17" t="s">
        <v>9</v>
      </c>
      <c r="X29" s="25">
        <v>874000</v>
      </c>
      <c r="Y29" s="26">
        <v>930115.0776824218</v>
      </c>
      <c r="Z29" s="25">
        <f t="shared" si="3"/>
        <v>-56115.077682421776</v>
      </c>
      <c r="AA29" s="27">
        <f t="shared" si="4"/>
        <v>0.9396686721580255</v>
      </c>
    </row>
    <row r="30" spans="6:27" ht="15.75">
      <c r="F30" s="8"/>
      <c r="G30" s="8"/>
      <c r="W30" s="17" t="s">
        <v>18</v>
      </c>
      <c r="X30" s="25">
        <v>3500000</v>
      </c>
      <c r="Y30" s="26">
        <v>3686759.6051721377</v>
      </c>
      <c r="Z30" s="25">
        <f t="shared" si="3"/>
        <v>-186759.60517213773</v>
      </c>
      <c r="AA30" s="27">
        <f t="shared" si="4"/>
        <v>0.94934315627465</v>
      </c>
    </row>
    <row r="31" spans="6:27" ht="15.75">
      <c r="F31" s="8"/>
      <c r="G31" s="8"/>
      <c r="W31" s="17" t="s">
        <v>10</v>
      </c>
      <c r="X31" s="25">
        <v>2461399</v>
      </c>
      <c r="Y31" s="26">
        <v>3345181.053382258</v>
      </c>
      <c r="Z31" s="25">
        <f t="shared" si="3"/>
        <v>-883782.0533822579</v>
      </c>
      <c r="AA31" s="27">
        <f t="shared" si="4"/>
        <v>0.7358044185714013</v>
      </c>
    </row>
    <row r="32" spans="6:27" ht="15.75">
      <c r="F32" s="8"/>
      <c r="G32" s="8"/>
      <c r="W32" s="17" t="s">
        <v>16</v>
      </c>
      <c r="X32" s="25">
        <v>75366</v>
      </c>
      <c r="Y32" s="26">
        <v>93957.86075680837</v>
      </c>
      <c r="Z32" s="25">
        <f t="shared" si="3"/>
        <v>-18591.860756808368</v>
      </c>
      <c r="AA32" s="27">
        <f t="shared" si="4"/>
        <v>0.8021255421626746</v>
      </c>
    </row>
    <row r="33" spans="6:27" ht="15.75">
      <c r="F33" s="8"/>
      <c r="G33" s="8"/>
      <c r="W33" s="17" t="s">
        <v>15</v>
      </c>
      <c r="X33" s="25">
        <v>4281903</v>
      </c>
      <c r="Y33" s="26">
        <v>4187039.006724013</v>
      </c>
      <c r="Z33" s="25">
        <f t="shared" si="3"/>
        <v>94863.99327598698</v>
      </c>
      <c r="AA33" s="27">
        <f t="shared" si="4"/>
        <v>1.0226565821631095</v>
      </c>
    </row>
    <row r="34" spans="6:27" ht="15.75">
      <c r="F34" s="8"/>
      <c r="G34" s="8"/>
      <c r="W34" s="17" t="s">
        <v>11</v>
      </c>
      <c r="X34" s="25">
        <v>3185546</v>
      </c>
      <c r="Y34" s="26">
        <v>3466913.0969588016</v>
      </c>
      <c r="Z34" s="25">
        <f t="shared" si="3"/>
        <v>-281367.0969588016</v>
      </c>
      <c r="AA34" s="27">
        <f t="shared" si="4"/>
        <v>0.9188421834958543</v>
      </c>
    </row>
    <row r="35" spans="6:27" ht="15.75">
      <c r="F35" s="8"/>
      <c r="G35" s="8"/>
      <c r="W35" s="17" t="s">
        <v>12</v>
      </c>
      <c r="X35" s="25">
        <v>1203064</v>
      </c>
      <c r="Y35" s="26">
        <v>1203064.1525772335</v>
      </c>
      <c r="Z35" s="25">
        <f t="shared" si="3"/>
        <v>-0.15257723350077868</v>
      </c>
      <c r="AA35" s="27">
        <f t="shared" si="4"/>
        <v>0.9999998731761451</v>
      </c>
    </row>
    <row r="36" spans="6:27" ht="15.75">
      <c r="F36" s="8"/>
      <c r="G36" s="8"/>
      <c r="W36" s="17" t="s">
        <v>13</v>
      </c>
      <c r="X36" s="25">
        <v>8691350</v>
      </c>
      <c r="Y36" s="26">
        <v>4568767.474514876</v>
      </c>
      <c r="Z36" s="25">
        <f t="shared" si="3"/>
        <v>4122582.5254851244</v>
      </c>
      <c r="AA36" s="27">
        <f t="shared" si="4"/>
        <v>1.9023401931661825</v>
      </c>
    </row>
    <row r="37" spans="6:27" ht="15.75">
      <c r="F37" s="8"/>
      <c r="W37" s="1" t="s">
        <v>14</v>
      </c>
      <c r="X37" s="19">
        <v>847400</v>
      </c>
      <c r="Y37" s="20">
        <v>876830.7121250771</v>
      </c>
      <c r="Z37" s="19">
        <f t="shared" si="3"/>
        <v>-29430.712125077145</v>
      </c>
      <c r="AA37" s="21">
        <f t="shared" si="4"/>
        <v>0.96643512628139</v>
      </c>
    </row>
    <row r="38" ht="15.75">
      <c r="F38" s="8"/>
    </row>
  </sheetData>
  <mergeCells count="4">
    <mergeCell ref="F4:H4"/>
    <mergeCell ref="A1:M1"/>
    <mergeCell ref="J4:M4"/>
    <mergeCell ref="A2:M2"/>
  </mergeCells>
  <printOptions/>
  <pageMargins left="0.5" right="0.5" top="1" bottom="1" header="0.5" footer="0.5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C24" sqref="C24"/>
    </sheetView>
  </sheetViews>
  <sheetFormatPr defaultColWidth="9.140625" defaultRowHeight="12.75"/>
  <cols>
    <col min="1" max="1" width="12.421875" style="2" customWidth="1"/>
    <col min="2" max="2" width="12.57421875" style="2" customWidth="1"/>
    <col min="3" max="4" width="10.140625" style="2" customWidth="1"/>
    <col min="5" max="5" width="15.8515625" style="2" customWidth="1"/>
    <col min="6" max="6" width="11.00390625" style="2" customWidth="1"/>
    <col min="7" max="7" width="16.421875" style="2" customWidth="1"/>
    <col min="8" max="8" width="11.57421875" style="2" customWidth="1"/>
    <col min="9" max="9" width="13.140625" style="2" customWidth="1"/>
    <col min="10" max="10" width="12.421875" style="2" customWidth="1"/>
    <col min="11" max="11" width="12.28125" style="2" customWidth="1"/>
    <col min="12" max="16384" width="9.140625" style="2" customWidth="1"/>
  </cols>
  <sheetData>
    <row r="1" spans="1:11" ht="18.75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.75">
      <c r="A2" s="41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.75">
      <c r="A3" s="41" t="s">
        <v>57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2" ht="82.5">
      <c r="A5" s="3" t="s">
        <v>1</v>
      </c>
      <c r="B5" s="3" t="s">
        <v>50</v>
      </c>
      <c r="C5" s="3" t="s">
        <v>25</v>
      </c>
      <c r="D5" s="3" t="s">
        <v>28</v>
      </c>
      <c r="E5" s="3" t="s">
        <v>26</v>
      </c>
      <c r="F5" s="3" t="s">
        <v>27</v>
      </c>
      <c r="G5" s="3" t="s">
        <v>32</v>
      </c>
      <c r="H5" s="3" t="s">
        <v>29</v>
      </c>
      <c r="I5" s="3" t="s">
        <v>30</v>
      </c>
      <c r="J5" s="3" t="s">
        <v>31</v>
      </c>
      <c r="K5" s="3" t="s">
        <v>33</v>
      </c>
      <c r="L5" s="16"/>
    </row>
    <row r="6" spans="1:11" ht="16.5">
      <c r="A6" s="18" t="s">
        <v>17</v>
      </c>
      <c r="B6" s="11" t="s">
        <v>24</v>
      </c>
      <c r="C6" s="11"/>
      <c r="D6" s="11" t="s">
        <v>24</v>
      </c>
      <c r="E6" s="11"/>
      <c r="F6" s="11"/>
      <c r="G6" s="11"/>
      <c r="H6" s="11" t="s">
        <v>24</v>
      </c>
      <c r="I6" s="11" t="s">
        <v>24</v>
      </c>
      <c r="J6" s="11" t="s">
        <v>24</v>
      </c>
      <c r="K6" s="11"/>
    </row>
    <row r="7" spans="1:11" ht="16.5">
      <c r="A7" s="18" t="s">
        <v>4</v>
      </c>
      <c r="B7" s="11" t="s">
        <v>24</v>
      </c>
      <c r="C7" s="11"/>
      <c r="D7" s="11"/>
      <c r="E7" s="11"/>
      <c r="F7" s="11"/>
      <c r="G7" s="11"/>
      <c r="H7" s="11" t="s">
        <v>24</v>
      </c>
      <c r="I7" s="11"/>
      <c r="J7" s="11"/>
      <c r="K7" s="11"/>
    </row>
    <row r="8" spans="1:11" ht="16.5">
      <c r="A8" s="18" t="s">
        <v>9</v>
      </c>
      <c r="B8" s="11"/>
      <c r="C8" s="11" t="s">
        <v>24</v>
      </c>
      <c r="D8" s="11"/>
      <c r="E8" s="11"/>
      <c r="F8" s="11"/>
      <c r="G8" s="11"/>
      <c r="H8" s="11" t="s">
        <v>24</v>
      </c>
      <c r="I8" s="11"/>
      <c r="J8" s="11"/>
      <c r="K8" s="11"/>
    </row>
    <row r="9" spans="1:11" ht="16.5">
      <c r="A9" s="18" t="s">
        <v>41</v>
      </c>
      <c r="B9" s="11"/>
      <c r="C9" s="11" t="s">
        <v>24</v>
      </c>
      <c r="D9" s="11" t="s">
        <v>24</v>
      </c>
      <c r="E9" s="11"/>
      <c r="F9" s="11" t="s">
        <v>24</v>
      </c>
      <c r="G9" s="11"/>
      <c r="H9" s="11" t="s">
        <v>24</v>
      </c>
      <c r="I9" s="11"/>
      <c r="J9" s="11"/>
      <c r="K9" s="11"/>
    </row>
    <row r="10" spans="1:11" ht="16.5">
      <c r="A10" s="18" t="s">
        <v>10</v>
      </c>
      <c r="B10" s="11" t="s">
        <v>24</v>
      </c>
      <c r="C10" s="11"/>
      <c r="D10" s="11"/>
      <c r="E10" s="11"/>
      <c r="F10" s="11"/>
      <c r="G10" s="11"/>
      <c r="H10" s="11" t="s">
        <v>24</v>
      </c>
      <c r="I10" s="11"/>
      <c r="J10" s="11"/>
      <c r="K10" s="11"/>
    </row>
    <row r="11" spans="1:11" ht="16.5">
      <c r="A11" s="18" t="s">
        <v>16</v>
      </c>
      <c r="B11" s="11"/>
      <c r="C11" s="11"/>
      <c r="D11" s="11"/>
      <c r="E11" s="11" t="s">
        <v>24</v>
      </c>
      <c r="F11" s="11"/>
      <c r="G11" s="11"/>
      <c r="H11" s="11" t="s">
        <v>24</v>
      </c>
      <c r="I11" s="11"/>
      <c r="J11" s="11"/>
      <c r="K11" s="11"/>
    </row>
    <row r="12" spans="1:11" ht="16.5">
      <c r="A12" s="18" t="s">
        <v>15</v>
      </c>
      <c r="B12" s="11" t="s">
        <v>24</v>
      </c>
      <c r="C12" s="11" t="s">
        <v>24</v>
      </c>
      <c r="D12" s="11"/>
      <c r="E12" s="11"/>
      <c r="F12" s="11"/>
      <c r="G12" s="11" t="s">
        <v>24</v>
      </c>
      <c r="H12" s="11" t="s">
        <v>24</v>
      </c>
      <c r="I12" s="11" t="s">
        <v>24</v>
      </c>
      <c r="J12" s="11"/>
      <c r="K12" s="11" t="s">
        <v>24</v>
      </c>
    </row>
    <row r="13" spans="1:11" ht="16.5">
      <c r="A13" s="18" t="s">
        <v>11</v>
      </c>
      <c r="B13" s="11"/>
      <c r="C13" s="11" t="s">
        <v>24</v>
      </c>
      <c r="D13" s="11"/>
      <c r="E13" s="11"/>
      <c r="F13" s="11"/>
      <c r="G13" s="11"/>
      <c r="H13" s="11" t="s">
        <v>24</v>
      </c>
      <c r="I13" s="11"/>
      <c r="J13" s="11"/>
      <c r="K13" s="11"/>
    </row>
    <row r="14" spans="1:11" ht="16.5">
      <c r="A14" s="18" t="s">
        <v>12</v>
      </c>
      <c r="B14" s="11"/>
      <c r="C14" s="11" t="s">
        <v>24</v>
      </c>
      <c r="D14" s="11"/>
      <c r="E14" s="11"/>
      <c r="F14" s="11"/>
      <c r="G14" s="11"/>
      <c r="H14" s="11" t="s">
        <v>24</v>
      </c>
      <c r="I14" s="11"/>
      <c r="J14" s="11"/>
      <c r="K14" s="11"/>
    </row>
    <row r="15" spans="1:11" ht="16.5">
      <c r="A15" s="18" t="s">
        <v>13</v>
      </c>
      <c r="B15" s="11" t="s">
        <v>24</v>
      </c>
      <c r="C15" s="11" t="s">
        <v>24</v>
      </c>
      <c r="D15" s="11"/>
      <c r="E15" s="11"/>
      <c r="F15" s="11"/>
      <c r="G15" s="11" t="s">
        <v>24</v>
      </c>
      <c r="H15" s="11" t="s">
        <v>24</v>
      </c>
      <c r="I15" s="11" t="s">
        <v>24</v>
      </c>
      <c r="J15" s="11" t="s">
        <v>24</v>
      </c>
      <c r="K15" s="11"/>
    </row>
    <row r="16" spans="1:11" ht="16.5">
      <c r="A16" s="18" t="s">
        <v>14</v>
      </c>
      <c r="B16" s="11"/>
      <c r="C16" s="11" t="s">
        <v>24</v>
      </c>
      <c r="D16" s="11"/>
      <c r="E16" s="11"/>
      <c r="F16" s="11"/>
      <c r="G16" s="11" t="s">
        <v>24</v>
      </c>
      <c r="H16" s="11" t="s">
        <v>24</v>
      </c>
      <c r="I16" s="11"/>
      <c r="J16" s="11"/>
      <c r="K16" s="11"/>
    </row>
    <row r="19" ht="16.5">
      <c r="A19" s="1" t="s">
        <v>56</v>
      </c>
    </row>
  </sheetData>
  <mergeCells count="3">
    <mergeCell ref="A1:K1"/>
    <mergeCell ref="A3:K3"/>
    <mergeCell ref="A2:K2"/>
  </mergeCells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A2" sqref="A2:K2"/>
    </sheetView>
  </sheetViews>
  <sheetFormatPr defaultColWidth="9.140625" defaultRowHeight="12.75"/>
  <cols>
    <col min="1" max="1" width="12.421875" style="2" customWidth="1"/>
    <col min="2" max="2" width="13.7109375" style="2" customWidth="1"/>
    <col min="3" max="4" width="10.140625" style="2" customWidth="1"/>
    <col min="5" max="5" width="10.57421875" style="2" bestFit="1" customWidth="1"/>
    <col min="6" max="6" width="11.00390625" style="2" customWidth="1"/>
    <col min="7" max="7" width="16.421875" style="2" customWidth="1"/>
    <col min="8" max="8" width="11.57421875" style="2" customWidth="1"/>
    <col min="9" max="9" width="13.140625" style="2" customWidth="1"/>
    <col min="10" max="10" width="12.421875" style="2" customWidth="1"/>
    <col min="11" max="11" width="12.28125" style="2" customWidth="1"/>
    <col min="12" max="12" width="13.8515625" style="2" customWidth="1"/>
    <col min="13" max="16384" width="9.140625" style="2" customWidth="1"/>
  </cols>
  <sheetData>
    <row r="1" spans="1:11" ht="18.75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.75">
      <c r="A2" s="41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.75">
      <c r="A3" s="41" t="s">
        <v>47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2" ht="82.5">
      <c r="A5" s="3" t="s">
        <v>1</v>
      </c>
      <c r="B5" s="3" t="s">
        <v>35</v>
      </c>
      <c r="C5" s="3" t="s">
        <v>36</v>
      </c>
      <c r="D5" s="3" t="s">
        <v>37</v>
      </c>
      <c r="E5" s="3" t="s">
        <v>44</v>
      </c>
      <c r="F5" s="3" t="s">
        <v>38</v>
      </c>
      <c r="G5" s="3" t="s">
        <v>43</v>
      </c>
      <c r="H5" s="3" t="s">
        <v>39</v>
      </c>
      <c r="I5" s="3" t="s">
        <v>40</v>
      </c>
      <c r="J5" s="3" t="s">
        <v>42</v>
      </c>
      <c r="K5" s="3" t="s">
        <v>45</v>
      </c>
      <c r="L5" s="3" t="s">
        <v>46</v>
      </c>
    </row>
    <row r="6" spans="1:12" ht="16.5">
      <c r="A6" s="18" t="s">
        <v>17</v>
      </c>
      <c r="B6" s="11"/>
      <c r="C6" s="11"/>
      <c r="D6" s="11" t="s">
        <v>24</v>
      </c>
      <c r="E6" s="11"/>
      <c r="F6" s="11"/>
      <c r="G6" s="11"/>
      <c r="H6" s="11"/>
      <c r="I6" s="11"/>
      <c r="J6" s="11" t="s">
        <v>24</v>
      </c>
      <c r="K6" s="11" t="s">
        <v>24</v>
      </c>
      <c r="L6" s="11"/>
    </row>
    <row r="7" spans="1:12" ht="16.5">
      <c r="A7" s="18" t="s">
        <v>4</v>
      </c>
      <c r="B7" s="11" t="s">
        <v>24</v>
      </c>
      <c r="C7" s="11" t="s">
        <v>24</v>
      </c>
      <c r="D7" s="11" t="s">
        <v>24</v>
      </c>
      <c r="E7" s="11"/>
      <c r="F7" s="11"/>
      <c r="G7" s="11"/>
      <c r="H7" s="11"/>
      <c r="I7" s="11"/>
      <c r="J7" s="11"/>
      <c r="K7" s="11"/>
      <c r="L7" s="11"/>
    </row>
    <row r="8" spans="1:12" ht="16.5">
      <c r="A8" s="18" t="s">
        <v>9</v>
      </c>
      <c r="B8" s="11"/>
      <c r="C8" s="11"/>
      <c r="D8" s="11"/>
      <c r="E8" s="11" t="s">
        <v>24</v>
      </c>
      <c r="F8" s="11" t="s">
        <v>24</v>
      </c>
      <c r="G8" s="11" t="s">
        <v>24</v>
      </c>
      <c r="H8" s="11"/>
      <c r="I8" s="11"/>
      <c r="J8" s="11"/>
      <c r="K8" s="11"/>
      <c r="L8" s="11"/>
    </row>
    <row r="9" spans="1:12" ht="16.5">
      <c r="A9" s="18" t="s">
        <v>41</v>
      </c>
      <c r="B9" s="11"/>
      <c r="C9" s="11"/>
      <c r="D9" s="11" t="s">
        <v>24</v>
      </c>
      <c r="E9" s="11"/>
      <c r="F9" s="11"/>
      <c r="G9" s="11" t="s">
        <v>24</v>
      </c>
      <c r="H9" s="11" t="s">
        <v>24</v>
      </c>
      <c r="I9" s="11"/>
      <c r="J9" s="11" t="s">
        <v>24</v>
      </c>
      <c r="K9" s="11" t="s">
        <v>24</v>
      </c>
      <c r="L9" s="11"/>
    </row>
    <row r="10" spans="1:12" ht="16.5">
      <c r="A10" s="18" t="s">
        <v>10</v>
      </c>
      <c r="B10" s="11"/>
      <c r="C10" s="11"/>
      <c r="D10" s="11" t="s">
        <v>24</v>
      </c>
      <c r="E10" s="11" t="s">
        <v>24</v>
      </c>
      <c r="F10" s="11"/>
      <c r="G10" s="11"/>
      <c r="H10" s="11"/>
      <c r="I10" s="11"/>
      <c r="J10" s="11" t="s">
        <v>24</v>
      </c>
      <c r="K10" s="11"/>
      <c r="L10" s="11"/>
    </row>
    <row r="11" spans="1:12" ht="16.5">
      <c r="A11" s="18" t="s">
        <v>16</v>
      </c>
      <c r="B11" s="11"/>
      <c r="C11" s="11"/>
      <c r="D11" s="11"/>
      <c r="E11" s="11"/>
      <c r="F11" s="11"/>
      <c r="G11" s="11"/>
      <c r="H11" s="11" t="s">
        <v>24</v>
      </c>
      <c r="I11" s="11" t="s">
        <v>24</v>
      </c>
      <c r="J11" s="11"/>
      <c r="K11" s="11"/>
      <c r="L11" s="11"/>
    </row>
    <row r="12" spans="1:12" ht="16.5">
      <c r="A12" s="18" t="s">
        <v>15</v>
      </c>
      <c r="B12" s="11"/>
      <c r="C12" s="11"/>
      <c r="D12" s="11" t="s">
        <v>24</v>
      </c>
      <c r="E12" s="11" t="s">
        <v>24</v>
      </c>
      <c r="F12" s="11"/>
      <c r="G12" s="11" t="s">
        <v>24</v>
      </c>
      <c r="H12" s="11" t="s">
        <v>24</v>
      </c>
      <c r="I12" s="11"/>
      <c r="J12" s="11" t="s">
        <v>24</v>
      </c>
      <c r="K12" s="11" t="s">
        <v>24</v>
      </c>
      <c r="L12" s="11" t="s">
        <v>24</v>
      </c>
    </row>
    <row r="13" spans="1:12" ht="16.5">
      <c r="A13" s="18" t="s">
        <v>11</v>
      </c>
      <c r="B13" s="11"/>
      <c r="C13" s="11"/>
      <c r="D13" s="11" t="s">
        <v>24</v>
      </c>
      <c r="E13" s="11" t="s">
        <v>24</v>
      </c>
      <c r="F13" s="11"/>
      <c r="G13" s="11"/>
      <c r="H13" s="11"/>
      <c r="I13" s="11"/>
      <c r="J13" s="11" t="s">
        <v>24</v>
      </c>
      <c r="K13" s="11"/>
      <c r="L13" s="11"/>
    </row>
    <row r="14" spans="1:12" ht="16.5">
      <c r="A14" s="18" t="s">
        <v>12</v>
      </c>
      <c r="B14" s="11"/>
      <c r="C14" s="11"/>
      <c r="D14" s="11"/>
      <c r="E14" s="11" t="s">
        <v>24</v>
      </c>
      <c r="F14" s="11"/>
      <c r="G14" s="11" t="s">
        <v>24</v>
      </c>
      <c r="H14" s="11"/>
      <c r="I14" s="11"/>
      <c r="J14" s="11" t="s">
        <v>24</v>
      </c>
      <c r="K14" s="11"/>
      <c r="L14" s="11"/>
    </row>
    <row r="15" spans="1:12" ht="16.5">
      <c r="A15" s="18" t="s">
        <v>13</v>
      </c>
      <c r="B15" s="11"/>
      <c r="C15" s="11"/>
      <c r="D15" s="11" t="s">
        <v>24</v>
      </c>
      <c r="E15" s="11"/>
      <c r="F15" s="11"/>
      <c r="G15" s="11"/>
      <c r="H15" s="11" t="s">
        <v>24</v>
      </c>
      <c r="I15" s="11"/>
      <c r="J15" s="11" t="s">
        <v>24</v>
      </c>
      <c r="K15" s="11" t="s">
        <v>24</v>
      </c>
      <c r="L15" s="11"/>
    </row>
    <row r="16" spans="1:12" ht="16.5">
      <c r="A16" s="18" t="s">
        <v>14</v>
      </c>
      <c r="B16" s="11"/>
      <c r="C16" s="11"/>
      <c r="D16" s="11"/>
      <c r="E16" s="11" t="s">
        <v>24</v>
      </c>
      <c r="F16" s="11"/>
      <c r="G16" s="11"/>
      <c r="H16" s="11" t="s">
        <v>24</v>
      </c>
      <c r="I16" s="11"/>
      <c r="J16" s="11" t="s">
        <v>24</v>
      </c>
      <c r="K16" s="11"/>
      <c r="L16" s="11"/>
    </row>
    <row r="19" ht="16.5">
      <c r="A19" s="1" t="s">
        <v>56</v>
      </c>
    </row>
  </sheetData>
  <mergeCells count="3">
    <mergeCell ref="A1:K1"/>
    <mergeCell ref="A3:K3"/>
    <mergeCell ref="A2:K2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tim.jones</dc:creator>
  <cp:keywords/>
  <dc:description/>
  <cp:lastModifiedBy>FLDOE</cp:lastModifiedBy>
  <cp:lastPrinted>2009-06-02T18:19:24Z</cp:lastPrinted>
  <dcterms:created xsi:type="dcterms:W3CDTF">2009-06-01T12:57:46Z</dcterms:created>
  <dcterms:modified xsi:type="dcterms:W3CDTF">2009-06-04T12:47:47Z</dcterms:modified>
  <cp:category/>
  <cp:version/>
  <cp:contentType/>
  <cp:contentStatus/>
</cp:coreProperties>
</file>