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1715" windowHeight="5895" activeTab="0"/>
  </bookViews>
  <sheets>
    <sheet name="UF" sheetId="1" r:id="rId1"/>
    <sheet name="USF" sheetId="2" r:id="rId2"/>
    <sheet name="NOVA" sheetId="3" r:id="rId3"/>
    <sheet name="UM" sheetId="4" r:id="rId4"/>
  </sheets>
  <definedNames>
    <definedName name="_xlnm.Print_Area" localSheetId="2">'NOVA'!$A$1:$L$62</definedName>
    <definedName name="_xlnm.Print_Area" localSheetId="0">'UF'!$A$1:$L$71</definedName>
    <definedName name="_xlnm.Print_Area" localSheetId="3">'UM'!$A$1:$J$55</definedName>
    <definedName name="_xlnm.Print_Area" localSheetId="1">'USF'!$A$1:$J$58</definedName>
    <definedName name="_xlnm.Print_Titles" localSheetId="2">'NOVA'!$1:$2</definedName>
    <definedName name="_xlnm.Print_Titles" localSheetId="0">'UF'!$1:$2</definedName>
    <definedName name="_xlnm.Print_Titles" localSheetId="3">'UM'!$1:$2</definedName>
    <definedName name="_xlnm.Print_Titles" localSheetId="1">'USF'!$1:$2</definedName>
    <definedName name="total">'USF'!$G$30</definedName>
    <definedName name="totalexp">'USF'!$G$30</definedName>
    <definedName name="totalexp2">'USF'!$G$30</definedName>
  </definedNames>
  <calcPr fullCalcOnLoad="1"/>
</workbook>
</file>

<file path=xl/sharedStrings.xml><?xml version="1.0" encoding="utf-8"?>
<sst xmlns="http://schemas.openxmlformats.org/spreadsheetml/2006/main" count="296" uniqueCount="125">
  <si>
    <t>A.</t>
  </si>
  <si>
    <t>1. Current 2003-2004 Funded Enrollment:</t>
  </si>
  <si>
    <t>2. Actual 2003-2004 Enrollment:</t>
  </si>
  <si>
    <t>Direct Cost per Student:</t>
  </si>
  <si>
    <t>Indirect Cost per Student:</t>
  </si>
  <si>
    <t>Total Cost per Student:</t>
  </si>
  <si>
    <t>Phase-in of Expanded Enrollment:</t>
  </si>
  <si>
    <t>Year</t>
  </si>
  <si>
    <t>2005-2006</t>
  </si>
  <si>
    <t>2006-2007</t>
  </si>
  <si>
    <t># of Students</t>
  </si>
  <si>
    <t>2007-2008</t>
  </si>
  <si>
    <t>2008-2009</t>
  </si>
  <si>
    <t>2009-2010</t>
  </si>
  <si>
    <t>Total</t>
  </si>
  <si>
    <t>State Share of Indirect Cost per Student:</t>
  </si>
  <si>
    <t>Total State Share per Student:</t>
  </si>
  <si>
    <t>State Share* of Direct Cost per Student:</t>
  </si>
  <si>
    <t xml:space="preserve">There are several organizations recommending that existing medical schools increase class </t>
  </si>
  <si>
    <t>Note: Identify costs based on 2002-2003 data.</t>
  </si>
  <si>
    <t>*based on the percentage of current state funding your university receives for medical students</t>
  </si>
  <si>
    <t>Current Enrollment (MD):</t>
  </si>
  <si>
    <t>expansion.</t>
  </si>
  <si>
    <r>
      <t>size by 15%. If your university were to increase class size by this amount</t>
    </r>
    <r>
      <rPr>
        <b/>
        <sz val="12"/>
        <rFont val="Arial"/>
        <family val="2"/>
      </rPr>
      <t>, identify a phase-in of</t>
    </r>
  </si>
  <si>
    <t>construction costs.</t>
  </si>
  <si>
    <t>enrollment? If yes, identify the additional enrollment you could handle, without significant</t>
  </si>
  <si>
    <t>Is your medical school able to expand its professional (MD) enrollment over the actual</t>
  </si>
  <si>
    <t>additional students, operating costs, and capital costs that would be associated with this</t>
  </si>
  <si>
    <t>1.</t>
  </si>
  <si>
    <t>2.</t>
  </si>
  <si>
    <t>3.</t>
  </si>
  <si>
    <t>4.</t>
  </si>
  <si>
    <t>planned 2004-05</t>
  </si>
  <si>
    <t>Requested Total State Share per M.D. student for 2004-05 = $30,000</t>
  </si>
  <si>
    <t xml:space="preserve"> Phase-in of expanded enrollment is not feasible beyond an entering class of 120 due to </t>
  </si>
  <si>
    <t>5.</t>
  </si>
  <si>
    <t>Lecture Halls</t>
  </si>
  <si>
    <t>Learning Communities</t>
  </si>
  <si>
    <t>Computer/Case Methods Classrooms</t>
  </si>
  <si>
    <t>Classrooms (seat 20-40)</t>
  </si>
  <si>
    <t>Student Support &amp; Services</t>
  </si>
  <si>
    <t>B.</t>
  </si>
  <si>
    <t xml:space="preserve">be accommodated 2007-08.  </t>
  </si>
  <si>
    <t>New Construction:  BGSF = 88,486</t>
  </si>
  <si>
    <t>Renovation:             BGSF = 30,240</t>
  </si>
  <si>
    <t>Estimated Project Costs = $19.02 Million</t>
  </si>
  <si>
    <t>Total = $24.11 Million</t>
  </si>
  <si>
    <t>Estimated Project Costs = $   5.90 Million</t>
  </si>
  <si>
    <t xml:space="preserve">State Share* of Direct Costs Based </t>
  </si>
  <si>
    <t>B</t>
  </si>
  <si>
    <t>Capital Costs**</t>
  </si>
  <si>
    <t>** Identify the types of building(s) and estimated square footage that may be needed:</t>
  </si>
  <si>
    <t>Total project costs:</t>
  </si>
  <si>
    <t>No, the UMSM cannot expand enrollment without construction.</t>
  </si>
  <si>
    <t>education-lecture halls, classrooms, anatomy labs, study carrels - 25,875sqft</t>
  </si>
  <si>
    <t>No, the UFCOM cannot expand enrollment without construction.</t>
  </si>
  <si>
    <t>Current Enrollment (MD/DO):</t>
  </si>
  <si>
    <t>Is your medical school able to expand its professional (MD/DO) enrollment over the actual</t>
  </si>
  <si>
    <t xml:space="preserve">*Yes.  We had a 20 student class increase in 2003-2004.  </t>
  </si>
  <si>
    <t>an additional increase until 2007.  The exception would be a</t>
  </si>
  <si>
    <t>request from the State of Florida to begin to increase class size prior to 2007.</t>
  </si>
  <si>
    <t>See Note !</t>
  </si>
  <si>
    <t>None</t>
  </si>
  <si>
    <t>*To begin an increase in class size before 2007, a specific request from the State of FL would be required.</t>
  </si>
  <si>
    <t>2004-2005</t>
  </si>
  <si>
    <t>2010-2011</t>
  </si>
  <si>
    <t xml:space="preserve">USF has expanded 1st year class from 100 to 120; that increase is </t>
  </si>
  <si>
    <t>reflected in "A."  Additional expansion requires construction.</t>
  </si>
  <si>
    <t>funded 2003-04</t>
  </si>
  <si>
    <t>enrollment growth to be funded 2004-05</t>
  </si>
  <si>
    <t>request state support @ $30,000/M.D. = $1.26 Million</t>
  </si>
  <si>
    <t># of New 1st Year Students</t>
  </si>
  <si>
    <t>Total 1st Year Students</t>
  </si>
  <si>
    <t>Total Students</t>
  </si>
  <si>
    <t>2011-2012</t>
  </si>
  <si>
    <t>2012-2013</t>
  </si>
  <si>
    <t>2013-2014</t>
  </si>
  <si>
    <r>
      <t>*</t>
    </r>
    <r>
      <rPr>
        <sz val="10"/>
        <rFont val="Arial"/>
        <family val="2"/>
      </rPr>
      <t>above current funded = 401 (2003-2004)</t>
    </r>
  </si>
  <si>
    <t>**based on the percentage of current state funding your university receives for medical students</t>
  </si>
  <si>
    <t>***Identify the types of building(s) and estimated square footage that may be needed (NSF): NEW</t>
  </si>
  <si>
    <t>Total Operating Costs for Additional Students</t>
  </si>
  <si>
    <t>State Share Operating Costs for Additional Students**</t>
  </si>
  <si>
    <t>State Share of Operating Costs* for Additional Students**</t>
  </si>
  <si>
    <t>Capital Costs***</t>
  </si>
  <si>
    <t>Increases in Operating Cost will be incremental based on student count. No capital costs are anticipated.</t>
  </si>
  <si>
    <t>The AOA accreditation process prevents us from requesting</t>
  </si>
  <si>
    <t xml:space="preserve">      on 01-02 SUS Expenditure Analysis:</t>
  </si>
  <si>
    <t>University of South Florida</t>
  </si>
  <si>
    <t>Nova Southeastern University College of Osteopathic Medicine</t>
  </si>
  <si>
    <t>University of Miami School of Medicine</t>
  </si>
  <si>
    <t>University of Florida College of Medicine</t>
  </si>
  <si>
    <t>Note 1:  Direct cost includes all costs that are specifically identified as for medical education.  This includes all</t>
  </si>
  <si>
    <t xml:space="preserve">instructional, support and administrative costs incurred solely by and for the benefit of the College of </t>
  </si>
  <si>
    <t>Osteopathic Medicine.  Direct cost does not include any Health Professions Division or University cost that are</t>
  </si>
  <si>
    <t>incurred in non-College of Medicine accounts that require allocation on a systematic rational basis to all colleges</t>
  </si>
  <si>
    <t xml:space="preserve">within the Division or University.  These indirect costs include but are not limited to executive administration, </t>
  </si>
  <si>
    <t>library operations, physical plant maintenance and operation, bursar, registrar, financial aid, housekeeping, human</t>
  </si>
  <si>
    <t xml:space="preserve">human resources, public safety, etc.  </t>
  </si>
  <si>
    <t>*Capitation for FL Residents is 365</t>
  </si>
  <si>
    <t>** Identify the types of building(s) and estimated square footage that may be needed: facilities and land cost</t>
  </si>
  <si>
    <t>Note:</t>
  </si>
  <si>
    <t>Funded 2003-04</t>
  </si>
  <si>
    <t>Planned Enrollment 2004-05</t>
  </si>
  <si>
    <t>Enrollment Growth to be Funded 2004-05</t>
  </si>
  <si>
    <t xml:space="preserve">             ---  Requested state support @ $30,000/M.D. = $0.63 Million ---</t>
  </si>
  <si>
    <t>Phase 1.</t>
  </si>
  <si>
    <t>Renovation of existing space to accommodate 15 additional students; this includes:</t>
  </si>
  <si>
    <t>1) enlarging the Harrell Center (HC) used to teach and assess the clinical skills of students,</t>
  </si>
  <si>
    <t>2) develop and construct a simulation center linked physically and educationally to the HC,</t>
  </si>
  <si>
    <t>and 3) modify existing classroom space and laboratories to handle the 15 additional students.</t>
  </si>
  <si>
    <t xml:space="preserve"> Phase 2.</t>
  </si>
  <si>
    <t>Construction of New College of Medicine Education Building (Completion date Summer 2007)</t>
  </si>
  <si>
    <t>67,000 NASF:  20,000 Classrooms; 35,000 Teaching Laboratories; and 12,000 Office and Other.</t>
  </si>
  <si>
    <t>Justification:</t>
  </si>
  <si>
    <t>When the FSU College of Medicine was established, UFCOM increased the first year class size by 30 students without additional space or State funding. With the impact of increased first year enrollment and the proposed increase in class size, it is imperative that the College of Medicine create additional teaching space.</t>
  </si>
  <si>
    <t xml:space="preserve">Increasing class size by 15% can be done with renovations and only moderate disruption of ongoing class experiences. Nevertheless, it is a short term approach to a longer term problem, and could be viewed as unwisely spending on renovating an old building, old both structurally and functionally.  Medical education in the 21st century will require the best use of technology, from interactive computer programs to standardized patients to simulators and beyond.  The most efficient and cost effective longer term strategy for the State of Florida will be to construct a medical education building for the 21st century, one that can accommodate up to 180 students per class, depending on the quality of the applicant pool. Such a building should be centered around technology, a simulator  and standardized patient center with wireless laptops to allow learners to interact with teachers who are utilizing simulated patients and devices in real clinical scenarios. No longer should a building in which medical students learn the sciences basic to medicine be centered around lecture halls, we know the best ways to learn how to care for patients are  through active, not passive, learning.  </t>
  </si>
  <si>
    <t>Requested Total State Share per M.D. student = $30,000</t>
  </si>
  <si>
    <t>Can take additional students without additional expenses.</t>
  </si>
  <si>
    <t>Cumulative Additional Students*</t>
  </si>
  <si>
    <t xml:space="preserve">facilities constraints;  if construction funds are appropriated during the 2004 Session, an entering class of 200 can </t>
  </si>
  <si>
    <t>Costs are not adjusted for inflation.</t>
  </si>
  <si>
    <t>12 students are Included in the 2004-2005 legislative budget request.</t>
  </si>
  <si>
    <t>11 students are included in the 2004-2005 legislative budget request.</t>
  </si>
  <si>
    <t>Based on SUS Expenditure Analysis</t>
  </si>
  <si>
    <t>Cumulative Additional Students</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</si>
</sst>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_);_(* \(#,##0.0\);_(* &quot;-&quot;??_);_(@_)"/>
    <numFmt numFmtId="165" formatCode="_(* #,##0_);_(* \(#,##0\);_(* &quot;-&quot;??_);_(@_)"/>
    <numFmt numFmtId="166" formatCode="&quot;$&quot;#,##0"/>
    <numFmt numFmtId="167" formatCode="&quot;$&quot;#,##0.00"/>
    <numFmt numFmtId="168" formatCode="_(&quot;$&quot;* #,##0.0_);_(&quot;$&quot;* \(#,##0.0\);_(&quot;$&quot;* &quot;-&quot;??_);_(@_)"/>
    <numFmt numFmtId="169" formatCode="_(&quot;$&quot;* #,##0_);_(&quot;$&quot;* \(#,##0\);_(&quot;$&quot;* &quot;-&quot;??_);_(@_)"/>
    <numFmt numFmtId="170" formatCode="&quot;$&quot;#,##0.0_);[Red]\(&quot;$&quot;#,##0.0\)"/>
    <numFmt numFmtId="171" formatCode="&quot;$&quot;#,##0.0"/>
    <numFmt numFmtId="172" formatCode="&quot;Yes&quot;;&quot;Yes&quot;;&quot;No&quot;"/>
    <numFmt numFmtId="173" formatCode="&quot;True&quot;;&quot;True&quot;;&quot;False&quot;"/>
    <numFmt numFmtId="174" formatCode="&quot;On&quot;;&quot;On&quot;;&quot;Off&quot;"/>
    <numFmt numFmtId="175" formatCode="&quot;$&quot;#,##0.0_);\(&quot;$&quot;#,##0.0\)"/>
  </numFmts>
  <fonts count="7">
    <font>
      <sz val="12"/>
      <name val="Arial"/>
      <family val="0"/>
    </font>
    <font>
      <u val="single"/>
      <sz val="12"/>
      <name val="Arial"/>
      <family val="2"/>
    </font>
    <font>
      <b/>
      <sz val="12"/>
      <name val="Arial"/>
      <family val="2"/>
    </font>
    <font>
      <sz val="10"/>
      <name val="Arial"/>
      <family val="2"/>
    </font>
    <font>
      <b/>
      <u val="single"/>
      <sz val="12"/>
      <name val="Arial"/>
      <family val="2"/>
    </font>
    <font>
      <sz val="12"/>
      <color indexed="57"/>
      <name val="Arial"/>
      <family val="2"/>
    </font>
    <font>
      <b/>
      <sz val="12"/>
      <color indexed="18"/>
      <name val="Arial"/>
      <family val="2"/>
    </font>
  </fonts>
  <fills count="2">
    <fill>
      <patternFill/>
    </fill>
    <fill>
      <patternFill patternType="gray125"/>
    </fill>
  </fills>
  <borders count="17">
    <border>
      <left/>
      <right/>
      <top/>
      <bottom/>
      <diagonal/>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style="thin"/>
      <bottom style="thin"/>
    </border>
    <border>
      <left style="medium"/>
      <right>
        <color indexed="63"/>
      </right>
      <top>
        <color indexed="63"/>
      </top>
      <bottom style="medium"/>
    </border>
    <border>
      <left>
        <color indexed="63"/>
      </left>
      <right>
        <color indexed="63"/>
      </right>
      <top>
        <color indexed="63"/>
      </top>
      <bottom style="medium"/>
    </border>
    <border>
      <left style="medium"/>
      <right>
        <color indexed="63"/>
      </right>
      <top>
        <color indexed="63"/>
      </top>
      <bottom>
        <color indexed="63"/>
      </bottom>
    </border>
    <border>
      <left>
        <color indexed="63"/>
      </left>
      <right style="medium"/>
      <top>
        <color indexed="63"/>
      </top>
      <bottom>
        <color indexed="63"/>
      </bottom>
    </border>
    <border>
      <left>
        <color indexed="63"/>
      </left>
      <right style="medium"/>
      <top>
        <color indexed="63"/>
      </top>
      <bottom style="thin"/>
    </border>
    <border>
      <left>
        <color indexed="63"/>
      </left>
      <right style="medium"/>
      <top>
        <color indexed="63"/>
      </top>
      <bottom style="medium"/>
    </border>
    <border>
      <left>
        <color indexed="63"/>
      </left>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76">
    <xf numFmtId="0" fontId="0" fillId="0" borderId="0" xfId="0" applyAlignment="1">
      <alignment/>
    </xf>
    <xf numFmtId="0" fontId="0" fillId="0" borderId="1" xfId="0" applyBorder="1" applyAlignment="1">
      <alignment/>
    </xf>
    <xf numFmtId="0" fontId="0" fillId="0" borderId="0" xfId="0" applyBorder="1" applyAlignment="1">
      <alignment/>
    </xf>
    <xf numFmtId="0" fontId="0" fillId="0" borderId="2" xfId="0" applyBorder="1" applyAlignment="1">
      <alignment/>
    </xf>
    <xf numFmtId="0" fontId="0" fillId="0" borderId="3" xfId="0" applyBorder="1" applyAlignment="1">
      <alignment/>
    </xf>
    <xf numFmtId="0" fontId="0" fillId="0" borderId="4" xfId="0" applyBorder="1" applyAlignment="1">
      <alignment/>
    </xf>
    <xf numFmtId="0" fontId="0" fillId="0" borderId="5" xfId="0" applyBorder="1" applyAlignment="1">
      <alignment/>
    </xf>
    <xf numFmtId="0" fontId="0" fillId="0" borderId="6" xfId="0" applyBorder="1" applyAlignment="1">
      <alignment/>
    </xf>
    <xf numFmtId="0" fontId="1" fillId="0" borderId="4" xfId="0" applyFont="1" applyBorder="1" applyAlignment="1">
      <alignment horizontal="center"/>
    </xf>
    <xf numFmtId="0" fontId="1" fillId="0" borderId="0" xfId="0" applyFont="1" applyBorder="1" applyAlignment="1">
      <alignment horizontal="center"/>
    </xf>
    <xf numFmtId="0" fontId="0" fillId="0" borderId="7" xfId="0" applyBorder="1" applyAlignment="1">
      <alignment/>
    </xf>
    <xf numFmtId="0" fontId="0" fillId="0" borderId="5" xfId="0" applyBorder="1" applyAlignment="1">
      <alignment horizontal="center"/>
    </xf>
    <xf numFmtId="0" fontId="0" fillId="0" borderId="8" xfId="0" applyBorder="1" applyAlignment="1">
      <alignment/>
    </xf>
    <xf numFmtId="5" fontId="0" fillId="0" borderId="6" xfId="17" applyNumberFormat="1" applyBorder="1" applyAlignment="1">
      <alignment/>
    </xf>
    <xf numFmtId="5" fontId="0" fillId="0" borderId="8" xfId="17" applyNumberFormat="1" applyBorder="1" applyAlignment="1">
      <alignment/>
    </xf>
    <xf numFmtId="5" fontId="0" fillId="0" borderId="8" xfId="0" applyNumberFormat="1" applyBorder="1" applyAlignment="1">
      <alignment/>
    </xf>
    <xf numFmtId="0" fontId="2" fillId="0" borderId="0" xfId="0" applyFont="1" applyAlignment="1">
      <alignment/>
    </xf>
    <xf numFmtId="0" fontId="0" fillId="0" borderId="0" xfId="0" applyFill="1" applyBorder="1" applyAlignment="1">
      <alignment/>
    </xf>
    <xf numFmtId="0" fontId="3" fillId="0" borderId="0" xfId="0" applyFont="1" applyAlignment="1">
      <alignment/>
    </xf>
    <xf numFmtId="165" fontId="0" fillId="0" borderId="0" xfId="15" applyNumberFormat="1" applyBorder="1" applyAlignment="1">
      <alignment/>
    </xf>
    <xf numFmtId="0" fontId="2" fillId="0" borderId="0" xfId="0" applyFont="1" applyFill="1" applyBorder="1" applyAlignment="1">
      <alignment/>
    </xf>
    <xf numFmtId="1" fontId="0" fillId="0" borderId="1" xfId="15" applyNumberFormat="1" applyBorder="1" applyAlignment="1">
      <alignment/>
    </xf>
    <xf numFmtId="1" fontId="0" fillId="0" borderId="9" xfId="15" applyNumberFormat="1" applyBorder="1" applyAlignment="1">
      <alignment/>
    </xf>
    <xf numFmtId="0" fontId="2" fillId="0" borderId="2" xfId="0" applyFont="1" applyBorder="1" applyAlignment="1">
      <alignment/>
    </xf>
    <xf numFmtId="0" fontId="3" fillId="0" borderId="4" xfId="0" applyFont="1" applyBorder="1" applyAlignment="1" quotePrefix="1">
      <alignment horizontal="right"/>
    </xf>
    <xf numFmtId="0" fontId="3" fillId="0" borderId="5" xfId="0" applyFont="1" applyBorder="1" applyAlignment="1" quotePrefix="1">
      <alignment horizontal="right"/>
    </xf>
    <xf numFmtId="0" fontId="0" fillId="0" borderId="0" xfId="0" applyBorder="1" applyAlignment="1">
      <alignment horizontal="right"/>
    </xf>
    <xf numFmtId="0" fontId="0" fillId="0" borderId="0" xfId="0" applyFont="1" applyAlignment="1">
      <alignment/>
    </xf>
    <xf numFmtId="0" fontId="0" fillId="0" borderId="0" xfId="0" applyFont="1" applyFill="1" applyBorder="1" applyAlignment="1">
      <alignment/>
    </xf>
    <xf numFmtId="0" fontId="0" fillId="0" borderId="0" xfId="0" applyFont="1" applyBorder="1" applyAlignment="1">
      <alignment/>
    </xf>
    <xf numFmtId="0" fontId="0" fillId="0" borderId="0" xfId="0" applyBorder="1" applyAlignment="1">
      <alignment/>
    </xf>
    <xf numFmtId="0" fontId="3" fillId="0" borderId="0" xfId="0" applyFont="1" applyBorder="1" applyAlignment="1" quotePrefix="1">
      <alignment horizontal="right"/>
    </xf>
    <xf numFmtId="3" fontId="0" fillId="0" borderId="0" xfId="0" applyNumberFormat="1" applyBorder="1" applyAlignment="1">
      <alignment/>
    </xf>
    <xf numFmtId="3" fontId="0" fillId="0" borderId="1" xfId="0" applyNumberFormat="1" applyBorder="1"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165" fontId="0" fillId="0" borderId="0" xfId="15" applyNumberFormat="1" applyFont="1" applyBorder="1" applyAlignment="1">
      <alignment/>
    </xf>
    <xf numFmtId="5" fontId="0" fillId="0" borderId="13" xfId="17" applyNumberFormat="1" applyBorder="1" applyAlignment="1">
      <alignment/>
    </xf>
    <xf numFmtId="5" fontId="0" fillId="0" borderId="14" xfId="17" applyNumberFormat="1" applyBorder="1" applyAlignment="1">
      <alignment/>
    </xf>
    <xf numFmtId="5" fontId="0" fillId="0" borderId="15" xfId="0" applyNumberFormat="1" applyBorder="1" applyAlignment="1">
      <alignment/>
    </xf>
    <xf numFmtId="166" fontId="0" fillId="0" borderId="0" xfId="0" applyNumberFormat="1" applyBorder="1" applyAlignment="1">
      <alignment/>
    </xf>
    <xf numFmtId="166" fontId="0" fillId="0" borderId="1" xfId="0" applyNumberFormat="1" applyBorder="1" applyAlignment="1">
      <alignment/>
    </xf>
    <xf numFmtId="166" fontId="0" fillId="0" borderId="0" xfId="0" applyNumberFormat="1" applyBorder="1" applyAlignment="1">
      <alignment/>
    </xf>
    <xf numFmtId="0" fontId="5" fillId="0" borderId="0" xfId="0" applyFont="1" applyBorder="1" applyAlignment="1">
      <alignment/>
    </xf>
    <xf numFmtId="0" fontId="3" fillId="0" borderId="2" xfId="0" applyFont="1" applyBorder="1" applyAlignment="1">
      <alignment/>
    </xf>
    <xf numFmtId="0" fontId="0" fillId="0" borderId="0" xfId="0" applyFont="1" applyBorder="1" applyAlignment="1">
      <alignment/>
    </xf>
    <xf numFmtId="0" fontId="6" fillId="0" borderId="0" xfId="0" applyFont="1" applyBorder="1" applyAlignment="1">
      <alignment horizontal="right"/>
    </xf>
    <xf numFmtId="0" fontId="1" fillId="0" borderId="0" xfId="0" applyFont="1" applyBorder="1" applyAlignment="1">
      <alignment/>
    </xf>
    <xf numFmtId="166" fontId="0" fillId="0" borderId="1" xfId="0" applyNumberFormat="1" applyBorder="1" applyAlignment="1">
      <alignment/>
    </xf>
    <xf numFmtId="166" fontId="0" fillId="0" borderId="8" xfId="0" applyNumberFormat="1" applyBorder="1" applyAlignment="1">
      <alignment/>
    </xf>
    <xf numFmtId="1" fontId="0" fillId="0" borderId="0" xfId="15" applyNumberFormat="1" applyBorder="1" applyAlignment="1">
      <alignment/>
    </xf>
    <xf numFmtId="0" fontId="1" fillId="0" borderId="7" xfId="0" applyFont="1" applyBorder="1" applyAlignment="1">
      <alignment horizontal="center"/>
    </xf>
    <xf numFmtId="1" fontId="0" fillId="0" borderId="8" xfId="15" applyNumberFormat="1" applyBorder="1" applyAlignment="1">
      <alignment/>
    </xf>
    <xf numFmtId="1" fontId="0" fillId="0" borderId="4" xfId="15" applyNumberFormat="1" applyBorder="1" applyAlignment="1">
      <alignment/>
    </xf>
    <xf numFmtId="1" fontId="0" fillId="0" borderId="16" xfId="15" applyNumberFormat="1" applyBorder="1" applyAlignment="1">
      <alignment/>
    </xf>
    <xf numFmtId="0" fontId="0" fillId="0" borderId="0" xfId="0" applyAlignment="1">
      <alignment/>
    </xf>
    <xf numFmtId="0" fontId="2" fillId="0" borderId="0" xfId="0" applyFont="1" applyAlignment="1">
      <alignment horizontal="center"/>
    </xf>
    <xf numFmtId="0" fontId="0" fillId="0" borderId="0" xfId="0" applyFill="1" applyBorder="1" applyAlignment="1">
      <alignment/>
    </xf>
    <xf numFmtId="166" fontId="0" fillId="0" borderId="7" xfId="0" applyNumberFormat="1" applyBorder="1" applyAlignment="1">
      <alignment/>
    </xf>
    <xf numFmtId="0" fontId="0" fillId="0" borderId="0" xfId="0" applyFont="1" applyAlignment="1">
      <alignment horizontal="left" indent="11"/>
    </xf>
    <xf numFmtId="0" fontId="0" fillId="0" borderId="4" xfId="0" applyBorder="1" applyAlignment="1">
      <alignment horizontal="right"/>
    </xf>
    <xf numFmtId="0" fontId="0" fillId="0" borderId="0" xfId="0" applyBorder="1" applyAlignment="1">
      <alignment horizontal="left"/>
    </xf>
    <xf numFmtId="0" fontId="0" fillId="0" borderId="4" xfId="0" applyBorder="1" applyAlignment="1">
      <alignment/>
    </xf>
    <xf numFmtId="0" fontId="0" fillId="0" borderId="1" xfId="0" applyBorder="1" applyAlignment="1">
      <alignment horizontal="left"/>
    </xf>
    <xf numFmtId="0" fontId="0" fillId="0" borderId="0" xfId="0" applyFont="1" applyBorder="1" applyAlignment="1">
      <alignment horizontal="right"/>
    </xf>
    <xf numFmtId="165" fontId="0" fillId="0" borderId="0" xfId="15" applyNumberFormat="1" applyBorder="1" applyAlignment="1">
      <alignment horizontal="right"/>
    </xf>
    <xf numFmtId="0" fontId="0" fillId="0" borderId="4" xfId="0" applyFill="1" applyBorder="1" applyAlignment="1">
      <alignment/>
    </xf>
    <xf numFmtId="165" fontId="0" fillId="0" borderId="0" xfId="15" applyNumberFormat="1" applyFont="1" applyBorder="1" applyAlignment="1">
      <alignment horizontal="right"/>
    </xf>
    <xf numFmtId="1" fontId="0" fillId="0" borderId="1" xfId="15" applyNumberFormat="1" applyFont="1" applyBorder="1" applyAlignment="1">
      <alignment horizontal="right"/>
    </xf>
    <xf numFmtId="0" fontId="0" fillId="0" borderId="0" xfId="0" applyFill="1" applyBorder="1" applyAlignment="1" quotePrefix="1">
      <alignment horizontal="right"/>
    </xf>
    <xf numFmtId="166" fontId="0" fillId="0" borderId="0" xfId="0" applyNumberFormat="1" applyBorder="1" applyAlignment="1">
      <alignment horizontal="right"/>
    </xf>
    <xf numFmtId="166" fontId="0" fillId="0" borderId="0" xfId="0" applyNumberFormat="1" applyBorder="1" applyAlignment="1" quotePrefix="1">
      <alignment horizontal="right"/>
    </xf>
    <xf numFmtId="5" fontId="0" fillId="0" borderId="0" xfId="17" applyNumberFormat="1" applyBorder="1" applyAlignment="1">
      <alignment/>
    </xf>
    <xf numFmtId="166" fontId="0" fillId="0" borderId="0" xfId="0" applyNumberFormat="1" applyFont="1" applyBorder="1" applyAlignment="1">
      <alignment/>
    </xf>
    <xf numFmtId="0" fontId="0" fillId="0" borderId="0" xfId="0" applyFont="1" applyAlignment="1">
      <alignment/>
    </xf>
    <xf numFmtId="166" fontId="0" fillId="0" borderId="0" xfId="0" applyNumberFormat="1" applyFont="1" applyBorder="1" applyAlignment="1">
      <alignment horizontal="right" wrapText="1"/>
    </xf>
    <xf numFmtId="0" fontId="0" fillId="0" borderId="2" xfId="0" applyFont="1" applyBorder="1" applyAlignment="1">
      <alignment/>
    </xf>
    <xf numFmtId="0" fontId="2" fillId="0" borderId="4" xfId="0" applyFont="1" applyBorder="1" applyAlignment="1">
      <alignment/>
    </xf>
    <xf numFmtId="0" fontId="0" fillId="0" borderId="5" xfId="0" applyFont="1" applyBorder="1" applyAlignment="1">
      <alignment horizontal="center"/>
    </xf>
    <xf numFmtId="0" fontId="0" fillId="0" borderId="1" xfId="0" applyFont="1" applyBorder="1" applyAlignment="1">
      <alignment horizontal="center" wrapText="1"/>
    </xf>
    <xf numFmtId="0" fontId="0" fillId="0" borderId="8" xfId="0" applyFont="1" applyBorder="1" applyAlignment="1">
      <alignment horizontal="center" wrapText="1"/>
    </xf>
    <xf numFmtId="166" fontId="0" fillId="0" borderId="7" xfId="0" applyNumberFormat="1" applyBorder="1" applyAlignment="1">
      <alignment/>
    </xf>
    <xf numFmtId="1" fontId="0" fillId="0" borderId="1" xfId="15" applyNumberFormat="1" applyFont="1" applyBorder="1" applyAlignment="1">
      <alignment horizontal="right"/>
    </xf>
    <xf numFmtId="166" fontId="0" fillId="0" borderId="1" xfId="0" applyNumberFormat="1" applyFill="1" applyBorder="1" applyAlignment="1" quotePrefix="1">
      <alignment horizontal="right"/>
    </xf>
    <xf numFmtId="166" fontId="0" fillId="0" borderId="1" xfId="0" applyNumberFormat="1" applyBorder="1" applyAlignment="1">
      <alignment horizontal="right"/>
    </xf>
    <xf numFmtId="166" fontId="0" fillId="0" borderId="8" xfId="0" applyNumberFormat="1" applyBorder="1" applyAlignment="1">
      <alignment/>
    </xf>
    <xf numFmtId="6" fontId="0" fillId="0" borderId="0" xfId="0" applyNumberFormat="1" applyFont="1" applyBorder="1" applyAlignment="1">
      <alignment horizontal="right" wrapText="1"/>
    </xf>
    <xf numFmtId="0" fontId="1" fillId="0" borderId="5" xfId="0" applyFont="1" applyBorder="1" applyAlignment="1">
      <alignment horizontal="center"/>
    </xf>
    <xf numFmtId="0" fontId="3" fillId="0" borderId="4" xfId="0" applyFont="1" applyBorder="1" applyAlignment="1">
      <alignment horizontal="right"/>
    </xf>
    <xf numFmtId="0" fontId="0" fillId="0" borderId="7" xfId="0" applyFont="1" applyBorder="1" applyAlignment="1">
      <alignment/>
    </xf>
    <xf numFmtId="166" fontId="0" fillId="0" borderId="7" xfId="0" applyNumberFormat="1" applyFont="1" applyBorder="1" applyAlignment="1">
      <alignment/>
    </xf>
    <xf numFmtId="166" fontId="0" fillId="0" borderId="0" xfId="0" applyNumberFormat="1" applyFont="1" applyBorder="1" applyAlignment="1">
      <alignment/>
    </xf>
    <xf numFmtId="166" fontId="0" fillId="0" borderId="7" xfId="0" applyNumberFormat="1" applyFont="1" applyBorder="1" applyAlignment="1">
      <alignment/>
    </xf>
    <xf numFmtId="0" fontId="0" fillId="0" borderId="1" xfId="0" applyFont="1" applyBorder="1" applyAlignment="1">
      <alignment/>
    </xf>
    <xf numFmtId="166" fontId="0" fillId="0" borderId="1" xfId="0" applyNumberFormat="1" applyFont="1" applyBorder="1" applyAlignment="1">
      <alignment/>
    </xf>
    <xf numFmtId="166" fontId="0" fillId="0" borderId="1" xfId="0" applyNumberFormat="1" applyFont="1" applyBorder="1" applyAlignment="1">
      <alignment/>
    </xf>
    <xf numFmtId="166" fontId="0" fillId="0" borderId="8" xfId="0" applyNumberFormat="1" applyFont="1" applyBorder="1" applyAlignment="1">
      <alignment/>
    </xf>
    <xf numFmtId="1" fontId="0" fillId="0" borderId="1" xfId="15" applyNumberFormat="1" applyFont="1" applyBorder="1" applyAlignment="1">
      <alignment/>
    </xf>
    <xf numFmtId="0" fontId="0" fillId="0" borderId="3" xfId="0" applyFont="1" applyBorder="1" applyAlignment="1">
      <alignment/>
    </xf>
    <xf numFmtId="0" fontId="0" fillId="0" borderId="6" xfId="0" applyFont="1" applyBorder="1" applyAlignment="1">
      <alignment/>
    </xf>
    <xf numFmtId="1" fontId="0" fillId="0" borderId="16" xfId="15" applyNumberFormat="1" applyFont="1" applyBorder="1" applyAlignment="1">
      <alignment/>
    </xf>
    <xf numFmtId="0" fontId="0" fillId="0" borderId="5" xfId="0" applyFont="1" applyBorder="1" applyAlignment="1">
      <alignment/>
    </xf>
    <xf numFmtId="1" fontId="0" fillId="0" borderId="8" xfId="15" applyNumberFormat="1" applyFont="1" applyBorder="1" applyAlignment="1">
      <alignment/>
    </xf>
    <xf numFmtId="0" fontId="0" fillId="0" borderId="4" xfId="0" applyFont="1" applyBorder="1" applyAlignment="1">
      <alignment horizontal="right"/>
    </xf>
    <xf numFmtId="165" fontId="0" fillId="0" borderId="1" xfId="15" applyNumberFormat="1" applyBorder="1" applyAlignment="1">
      <alignment/>
    </xf>
    <xf numFmtId="165" fontId="2" fillId="0" borderId="0" xfId="0" applyNumberFormat="1" applyFont="1" applyBorder="1" applyAlignment="1">
      <alignment/>
    </xf>
    <xf numFmtId="6" fontId="2" fillId="0" borderId="0" xfId="0" applyNumberFormat="1" applyFont="1" applyBorder="1" applyAlignment="1">
      <alignment/>
    </xf>
    <xf numFmtId="166" fontId="2" fillId="0" borderId="0" xfId="0" applyNumberFormat="1" applyFont="1" applyBorder="1" applyAlignment="1">
      <alignment/>
    </xf>
    <xf numFmtId="169" fontId="0" fillId="0" borderId="7" xfId="17" applyNumberFormat="1" applyBorder="1" applyAlignment="1">
      <alignment/>
    </xf>
    <xf numFmtId="0" fontId="0" fillId="0" borderId="8" xfId="0" applyBorder="1" applyAlignment="1">
      <alignment horizontal="left"/>
    </xf>
    <xf numFmtId="0" fontId="3" fillId="0" borderId="2" xfId="0" applyFont="1" applyBorder="1" applyAlignment="1">
      <alignment horizontal="right"/>
    </xf>
    <xf numFmtId="0" fontId="0" fillId="0" borderId="0" xfId="0" applyBorder="1" applyAlignment="1" quotePrefix="1">
      <alignment horizontal="right"/>
    </xf>
    <xf numFmtId="166" fontId="0" fillId="0" borderId="6" xfId="0" applyNumberFormat="1" applyFont="1" applyBorder="1" applyAlignment="1">
      <alignment horizontal="right" wrapText="1"/>
    </xf>
    <xf numFmtId="1" fontId="0" fillId="0" borderId="0" xfId="0" applyNumberFormat="1" applyFill="1" applyBorder="1" applyAlignment="1" quotePrefix="1">
      <alignment horizontal="right"/>
    </xf>
    <xf numFmtId="1" fontId="0" fillId="0" borderId="0" xfId="0" applyNumberFormat="1" applyBorder="1" applyAlignment="1">
      <alignment horizontal="right"/>
    </xf>
    <xf numFmtId="166" fontId="0" fillId="0" borderId="7" xfId="0" applyNumberFormat="1" applyBorder="1" applyAlignment="1" quotePrefix="1">
      <alignment horizontal="right"/>
    </xf>
    <xf numFmtId="166" fontId="0" fillId="0" borderId="8" xfId="0" applyNumberFormat="1" applyBorder="1" applyAlignment="1" quotePrefix="1">
      <alignment horizontal="right"/>
    </xf>
    <xf numFmtId="5" fontId="0" fillId="0" borderId="0" xfId="0" applyNumberFormat="1" applyFont="1" applyBorder="1" applyAlignment="1">
      <alignment horizontal="right" wrapText="1"/>
    </xf>
    <xf numFmtId="169" fontId="0" fillId="0" borderId="6" xfId="17" applyNumberFormat="1" applyFill="1" applyBorder="1" applyAlignment="1">
      <alignment/>
    </xf>
    <xf numFmtId="169" fontId="0" fillId="0" borderId="8" xfId="17" applyNumberFormat="1" applyFill="1" applyBorder="1" applyAlignment="1">
      <alignment/>
    </xf>
    <xf numFmtId="169" fontId="0" fillId="0" borderId="7" xfId="17" applyNumberFormat="1" applyFill="1" applyBorder="1" applyAlignment="1">
      <alignment/>
    </xf>
    <xf numFmtId="169" fontId="0" fillId="0" borderId="16" xfId="17" applyNumberFormat="1" applyFill="1" applyBorder="1" applyAlignment="1">
      <alignment/>
    </xf>
    <xf numFmtId="0" fontId="0" fillId="0" borderId="7" xfId="0" applyFont="1" applyBorder="1" applyAlignment="1">
      <alignment horizontal="left"/>
    </xf>
    <xf numFmtId="0" fontId="0" fillId="0" borderId="4" xfId="0" applyFill="1" applyBorder="1" applyAlignment="1">
      <alignment horizontal="left"/>
    </xf>
    <xf numFmtId="0" fontId="0" fillId="0" borderId="0" xfId="0" applyFont="1" applyAlignment="1">
      <alignment horizontal="center"/>
    </xf>
    <xf numFmtId="166" fontId="0" fillId="0" borderId="0" xfId="0" applyNumberFormat="1" applyFont="1" applyBorder="1" applyAlignment="1">
      <alignment/>
    </xf>
    <xf numFmtId="166" fontId="0" fillId="0" borderId="7" xfId="0" applyNumberFormat="1" applyFont="1" applyBorder="1" applyAlignment="1">
      <alignment/>
    </xf>
    <xf numFmtId="166" fontId="0" fillId="0" borderId="0" xfId="0" applyNumberFormat="1" applyFont="1" applyFill="1" applyBorder="1" applyAlignment="1">
      <alignment/>
    </xf>
    <xf numFmtId="166" fontId="0" fillId="0" borderId="7" xfId="0" applyNumberFormat="1" applyFont="1" applyFill="1" applyBorder="1" applyAlignment="1">
      <alignment/>
    </xf>
    <xf numFmtId="166" fontId="0" fillId="0" borderId="9" xfId="0" applyNumberFormat="1" applyFont="1" applyBorder="1" applyAlignment="1">
      <alignment/>
    </xf>
    <xf numFmtId="166" fontId="0" fillId="0" borderId="16" xfId="0" applyNumberFormat="1" applyFont="1" applyBorder="1" applyAlignment="1">
      <alignment/>
    </xf>
    <xf numFmtId="0" fontId="0" fillId="0" borderId="5" xfId="0" applyBorder="1" applyAlignment="1">
      <alignment horizontal="right"/>
    </xf>
    <xf numFmtId="5" fontId="0" fillId="0" borderId="7" xfId="0" applyNumberFormat="1" applyBorder="1" applyAlignment="1">
      <alignment/>
    </xf>
    <xf numFmtId="0" fontId="0" fillId="0" borderId="9" xfId="0" applyFill="1" applyBorder="1" applyAlignment="1">
      <alignment horizontal="left"/>
    </xf>
    <xf numFmtId="0" fontId="3" fillId="0" borderId="5" xfId="0" applyFont="1" applyFill="1" applyBorder="1" applyAlignment="1">
      <alignment/>
    </xf>
    <xf numFmtId="0" fontId="0" fillId="0" borderId="4" xfId="0" applyBorder="1" applyAlignment="1">
      <alignment horizontal="right"/>
    </xf>
    <xf numFmtId="0" fontId="0" fillId="0" borderId="0" xfId="0" applyBorder="1" applyAlignment="1">
      <alignment horizontal="right"/>
    </xf>
    <xf numFmtId="0" fontId="0" fillId="0" borderId="4" xfId="0" applyFill="1" applyBorder="1" applyAlignment="1">
      <alignment/>
    </xf>
    <xf numFmtId="0" fontId="6" fillId="0" borderId="0" xfId="0" applyFont="1" applyBorder="1" applyAlignment="1">
      <alignment/>
    </xf>
    <xf numFmtId="0" fontId="3" fillId="0" borderId="2" xfId="0" applyFont="1" applyBorder="1" applyAlignment="1">
      <alignment/>
    </xf>
    <xf numFmtId="0" fontId="0" fillId="0" borderId="3" xfId="0" applyBorder="1" applyAlignment="1">
      <alignment/>
    </xf>
    <xf numFmtId="0" fontId="0" fillId="0" borderId="6" xfId="0" applyBorder="1" applyAlignment="1">
      <alignment/>
    </xf>
    <xf numFmtId="0" fontId="0" fillId="0" borderId="0" xfId="0" applyFont="1" applyFill="1" applyBorder="1" applyAlignment="1">
      <alignment/>
    </xf>
    <xf numFmtId="0" fontId="0" fillId="0" borderId="0" xfId="0" applyFont="1" applyAlignment="1">
      <alignment horizontal="left" indent="11"/>
    </xf>
    <xf numFmtId="0" fontId="0" fillId="0" borderId="0" xfId="0" applyFont="1" applyFill="1" applyBorder="1" applyAlignment="1">
      <alignment horizontal="left"/>
    </xf>
    <xf numFmtId="0" fontId="0" fillId="0" borderId="0" xfId="0" applyAlignment="1">
      <alignment wrapText="1"/>
    </xf>
    <xf numFmtId="0" fontId="2" fillId="0" borderId="0" xfId="0" applyFont="1" applyAlignment="1">
      <alignment horizontal="center"/>
    </xf>
    <xf numFmtId="0" fontId="0" fillId="0" borderId="0" xfId="0" applyAlignment="1">
      <alignment horizontal="center"/>
    </xf>
    <xf numFmtId="0" fontId="0" fillId="0" borderId="1" xfId="0" applyFont="1" applyBorder="1" applyAlignment="1">
      <alignment horizontal="center" wrapText="1"/>
    </xf>
    <xf numFmtId="0" fontId="0" fillId="0" borderId="8" xfId="0" applyFont="1" applyBorder="1" applyAlignment="1">
      <alignment horizontal="center" wrapText="1"/>
    </xf>
    <xf numFmtId="166" fontId="0" fillId="0" borderId="0" xfId="0" applyNumberFormat="1" applyBorder="1" applyAlignment="1">
      <alignment/>
    </xf>
    <xf numFmtId="166" fontId="0" fillId="0" borderId="7" xfId="0" applyNumberFormat="1" applyBorder="1" applyAlignment="1">
      <alignment/>
    </xf>
    <xf numFmtId="0" fontId="0" fillId="0" borderId="0" xfId="0" applyFill="1" applyBorder="1" applyAlignment="1">
      <alignment/>
    </xf>
    <xf numFmtId="0" fontId="0" fillId="0" borderId="0" xfId="0" applyAlignment="1">
      <alignment/>
    </xf>
    <xf numFmtId="166" fontId="0" fillId="0" borderId="7" xfId="0" applyNumberFormat="1" applyFill="1" applyBorder="1" applyAlignment="1">
      <alignment/>
    </xf>
    <xf numFmtId="166" fontId="0" fillId="0" borderId="1" xfId="0" applyNumberFormat="1" applyBorder="1" applyAlignment="1">
      <alignment/>
    </xf>
    <xf numFmtId="166" fontId="0" fillId="0" borderId="8" xfId="0" applyNumberFormat="1" applyBorder="1" applyAlignment="1">
      <alignment/>
    </xf>
    <xf numFmtId="0" fontId="0" fillId="0" borderId="3" xfId="0" applyBorder="1" applyAlignment="1">
      <alignment wrapText="1"/>
    </xf>
    <xf numFmtId="0" fontId="0" fillId="0" borderId="6" xfId="0" applyBorder="1" applyAlignment="1">
      <alignment wrapText="1"/>
    </xf>
    <xf numFmtId="0" fontId="0" fillId="0" borderId="0" xfId="0" applyBorder="1" applyAlignment="1">
      <alignment wrapText="1"/>
    </xf>
    <xf numFmtId="0" fontId="0" fillId="0" borderId="7" xfId="0" applyBorder="1" applyAlignment="1">
      <alignment wrapText="1"/>
    </xf>
    <xf numFmtId="0" fontId="0" fillId="0" borderId="0" xfId="0" applyBorder="1" applyAlignment="1">
      <alignment/>
    </xf>
    <xf numFmtId="0" fontId="0" fillId="0" borderId="7" xfId="0" applyBorder="1" applyAlignment="1">
      <alignment/>
    </xf>
    <xf numFmtId="0" fontId="0" fillId="0" borderId="0" xfId="0" applyFill="1" applyBorder="1" applyAlignment="1">
      <alignment horizontal="left" wrapText="1"/>
    </xf>
    <xf numFmtId="0" fontId="0" fillId="0" borderId="0" xfId="0" applyBorder="1" applyAlignment="1">
      <alignment horizontal="left" wrapText="1"/>
    </xf>
    <xf numFmtId="0" fontId="0" fillId="0" borderId="7" xfId="0" applyBorder="1" applyAlignment="1">
      <alignment horizontal="left" wrapText="1"/>
    </xf>
    <xf numFmtId="0" fontId="4" fillId="0" borderId="0" xfId="0" applyFont="1" applyAlignment="1">
      <alignment horizontal="center"/>
    </xf>
    <xf numFmtId="0" fontId="0" fillId="0" borderId="0" xfId="0" applyFont="1" applyAlignment="1">
      <alignment horizontal="left" indent="1"/>
    </xf>
    <xf numFmtId="0" fontId="0" fillId="0" borderId="0" xfId="0" applyAlignment="1">
      <alignment horizontal="left" indent="1"/>
    </xf>
    <xf numFmtId="0" fontId="0" fillId="0" borderId="3" xfId="0" applyFont="1" applyBorder="1" applyAlignment="1" quotePrefix="1">
      <alignment horizontal="left"/>
    </xf>
    <xf numFmtId="0" fontId="0" fillId="0" borderId="3" xfId="0" applyBorder="1" applyAlignment="1">
      <alignment horizontal="left"/>
    </xf>
    <xf numFmtId="0" fontId="0" fillId="0" borderId="0" xfId="0" applyFont="1" applyAlignment="1">
      <alignment/>
    </xf>
    <xf numFmtId="0" fontId="0" fillId="0" borderId="0" xfId="0" applyFont="1" applyBorder="1" applyAlignment="1">
      <alignment/>
    </xf>
    <xf numFmtId="0" fontId="0" fillId="0" borderId="0" xfId="0" applyBorder="1" applyAlignment="1">
      <alignment horizontal="center"/>
    </xf>
    <xf numFmtId="0" fontId="0" fillId="0" borderId="4" xfId="0" applyBorder="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L71"/>
  <sheetViews>
    <sheetView tabSelected="1" zoomScale="90" zoomScaleNormal="90" workbookViewId="0" topLeftCell="B1">
      <selection activeCell="E3" sqref="E3"/>
    </sheetView>
  </sheetViews>
  <sheetFormatPr defaultColWidth="8.88671875" defaultRowHeight="15"/>
  <cols>
    <col min="1" max="1" width="2.77734375" style="0" customWidth="1"/>
    <col min="2" max="2" width="9.6640625" style="0" customWidth="1"/>
    <col min="3" max="6" width="11.10546875" style="0" customWidth="1"/>
    <col min="7" max="7" width="10.88671875" style="0" customWidth="1"/>
    <col min="8" max="8" width="12.5546875" style="0" customWidth="1"/>
    <col min="9" max="9" width="13.10546875" style="0" hidden="1" customWidth="1"/>
    <col min="10" max="10" width="12.6640625" style="0" customWidth="1"/>
    <col min="11" max="11" width="10.10546875" style="0" customWidth="1"/>
  </cols>
  <sheetData>
    <row r="1" spans="2:12" ht="15.75">
      <c r="B1" s="147" t="s">
        <v>90</v>
      </c>
      <c r="C1" s="148"/>
      <c r="D1" s="148"/>
      <c r="E1" s="148"/>
      <c r="F1" s="148"/>
      <c r="G1" s="148"/>
      <c r="H1" s="148"/>
      <c r="I1" s="148"/>
      <c r="J1" s="148"/>
      <c r="K1" s="148"/>
      <c r="L1" s="148"/>
    </row>
    <row r="3" spans="1:2" ht="15.75">
      <c r="A3" s="16" t="s">
        <v>0</v>
      </c>
      <c r="B3" s="16" t="s">
        <v>21</v>
      </c>
    </row>
    <row r="4" spans="2:11" ht="15">
      <c r="B4" s="3" t="s">
        <v>1</v>
      </c>
      <c r="C4" s="4"/>
      <c r="D4" s="4"/>
      <c r="E4" s="4"/>
      <c r="F4" s="55">
        <v>432</v>
      </c>
      <c r="H4" s="2"/>
      <c r="I4" s="2"/>
      <c r="K4" s="2"/>
    </row>
    <row r="5" spans="2:11" ht="15">
      <c r="B5" s="6" t="s">
        <v>2</v>
      </c>
      <c r="C5" s="1"/>
      <c r="D5" s="1"/>
      <c r="E5" s="1"/>
      <c r="F5" s="53">
        <v>460</v>
      </c>
      <c r="H5" s="2"/>
      <c r="I5" s="2"/>
      <c r="K5" s="2"/>
    </row>
    <row r="6" spans="2:11" ht="15">
      <c r="B6" s="2"/>
      <c r="C6" s="2"/>
      <c r="D6" s="2"/>
      <c r="E6" s="2"/>
      <c r="F6" s="2"/>
      <c r="G6" s="2"/>
      <c r="H6" s="2"/>
      <c r="I6" s="2"/>
      <c r="J6" s="19"/>
      <c r="K6" s="2"/>
    </row>
    <row r="7" spans="2:11" ht="15.75">
      <c r="B7" s="20" t="s">
        <v>26</v>
      </c>
      <c r="C7" s="2"/>
      <c r="D7" s="2"/>
      <c r="E7" s="2"/>
      <c r="F7" s="2"/>
      <c r="G7" s="2"/>
      <c r="H7" s="2"/>
      <c r="I7" s="2"/>
      <c r="J7" s="19"/>
      <c r="K7" s="2"/>
    </row>
    <row r="8" spans="2:11" ht="15.75">
      <c r="B8" s="20" t="s">
        <v>25</v>
      </c>
      <c r="C8" s="2"/>
      <c r="D8" s="2"/>
      <c r="E8" s="2"/>
      <c r="F8" s="2"/>
      <c r="G8" s="2"/>
      <c r="H8" s="2"/>
      <c r="I8" s="2"/>
      <c r="J8" s="19"/>
      <c r="K8" s="2"/>
    </row>
    <row r="9" spans="2:11" ht="15.75">
      <c r="B9" s="20" t="s">
        <v>24</v>
      </c>
      <c r="C9" s="2"/>
      <c r="D9" s="2"/>
      <c r="E9" s="2"/>
      <c r="F9" s="2"/>
      <c r="G9" s="2"/>
      <c r="H9" s="2"/>
      <c r="I9" s="2"/>
      <c r="J9" s="19"/>
      <c r="K9" s="2"/>
    </row>
    <row r="10" spans="2:11" ht="15">
      <c r="B10" s="46" t="s">
        <v>55</v>
      </c>
      <c r="C10" s="2"/>
      <c r="D10" s="2"/>
      <c r="E10" s="2"/>
      <c r="F10" s="2"/>
      <c r="G10" s="2"/>
      <c r="H10" s="2"/>
      <c r="I10" s="2"/>
      <c r="J10" s="19"/>
      <c r="K10" s="2"/>
    </row>
    <row r="11" spans="2:11" ht="15">
      <c r="B11" s="3" t="s">
        <v>6</v>
      </c>
      <c r="C11" s="4"/>
      <c r="D11" s="7"/>
      <c r="E11" s="2"/>
      <c r="F11" s="2"/>
      <c r="G11" s="2"/>
      <c r="H11" s="2"/>
      <c r="I11" s="2"/>
      <c r="J11" s="19"/>
      <c r="K11" s="2"/>
    </row>
    <row r="12" spans="2:11" ht="15">
      <c r="B12" s="8" t="s">
        <v>7</v>
      </c>
      <c r="C12" s="9" t="s">
        <v>10</v>
      </c>
      <c r="D12" s="52"/>
      <c r="E12" s="9"/>
      <c r="F12" s="2" t="s">
        <v>100</v>
      </c>
      <c r="G12" s="2" t="s">
        <v>101</v>
      </c>
      <c r="I12" s="19">
        <v>440</v>
      </c>
      <c r="J12" s="19"/>
      <c r="K12" s="2">
        <v>440</v>
      </c>
    </row>
    <row r="13" spans="2:11" ht="15">
      <c r="B13" s="61" t="s">
        <v>64</v>
      </c>
      <c r="C13" s="2">
        <v>12</v>
      </c>
      <c r="D13" s="123"/>
      <c r="E13" s="9"/>
      <c r="F13" s="2"/>
      <c r="G13" s="2" t="s">
        <v>102</v>
      </c>
      <c r="I13" s="105">
        <f>120+118+3+116+101+4-1</f>
        <v>461</v>
      </c>
      <c r="J13" s="19"/>
      <c r="K13" s="1">
        <v>461</v>
      </c>
    </row>
    <row r="14" spans="2:11" ht="15.75">
      <c r="B14" s="61" t="s">
        <v>8</v>
      </c>
      <c r="C14" s="2">
        <v>0</v>
      </c>
      <c r="D14" s="10"/>
      <c r="E14" s="2"/>
      <c r="F14" s="2"/>
      <c r="G14" s="2" t="s">
        <v>103</v>
      </c>
      <c r="H14" s="19"/>
      <c r="I14" s="106">
        <f>+I13-I12</f>
        <v>21</v>
      </c>
      <c r="J14" s="19"/>
      <c r="K14" s="2">
        <f>+K13-K12</f>
        <v>21</v>
      </c>
    </row>
    <row r="15" spans="2:11" ht="15">
      <c r="B15" s="61" t="s">
        <v>9</v>
      </c>
      <c r="C15" s="2">
        <v>0</v>
      </c>
      <c r="D15" s="10"/>
      <c r="E15" s="2"/>
      <c r="F15" s="2" t="s">
        <v>104</v>
      </c>
      <c r="G15" s="2"/>
      <c r="H15" s="19"/>
      <c r="I15" s="2"/>
      <c r="J15" s="19"/>
      <c r="K15" s="2"/>
    </row>
    <row r="16" spans="2:11" ht="15">
      <c r="B16" s="61" t="s">
        <v>11</v>
      </c>
      <c r="C16" s="2">
        <v>0</v>
      </c>
      <c r="D16" s="10"/>
      <c r="E16" s="2"/>
      <c r="F16" s="2"/>
      <c r="G16" s="2"/>
      <c r="H16" s="2"/>
      <c r="I16" s="2"/>
      <c r="J16" s="19"/>
      <c r="K16" s="2"/>
    </row>
    <row r="17" spans="2:11" ht="15">
      <c r="B17" s="61" t="s">
        <v>12</v>
      </c>
      <c r="C17" s="2">
        <v>0</v>
      </c>
      <c r="D17" s="10"/>
      <c r="E17" s="2"/>
      <c r="F17" s="2"/>
      <c r="G17" s="2"/>
      <c r="H17" s="2"/>
      <c r="I17" s="2"/>
      <c r="J17" s="19"/>
      <c r="K17" s="2"/>
    </row>
    <row r="18" spans="2:11" ht="15">
      <c r="B18" s="61" t="s">
        <v>13</v>
      </c>
      <c r="C18" s="2">
        <v>0</v>
      </c>
      <c r="D18" s="10"/>
      <c r="E18" s="2"/>
      <c r="F18" s="2"/>
      <c r="G18" s="2"/>
      <c r="H18" s="2"/>
      <c r="I18" s="2"/>
      <c r="J18" s="37"/>
      <c r="K18" s="2"/>
    </row>
    <row r="19" spans="2:11" ht="15">
      <c r="B19" s="61" t="s">
        <v>65</v>
      </c>
      <c r="C19" s="1">
        <v>0</v>
      </c>
      <c r="D19" s="10"/>
      <c r="E19" s="2"/>
      <c r="F19" s="2"/>
      <c r="G19" s="2"/>
      <c r="H19" s="2"/>
      <c r="I19" s="2"/>
      <c r="J19" s="37"/>
      <c r="K19" s="2"/>
    </row>
    <row r="20" spans="2:11" ht="15">
      <c r="B20" s="11" t="s">
        <v>14</v>
      </c>
      <c r="C20" s="21">
        <f>SUM(C13:C19)</f>
        <v>12</v>
      </c>
      <c r="D20" s="53"/>
      <c r="E20" s="51"/>
      <c r="F20" s="51"/>
      <c r="G20" s="2"/>
      <c r="H20" s="2"/>
      <c r="I20" s="2"/>
      <c r="J20" s="37"/>
      <c r="K20" s="2"/>
    </row>
    <row r="21" spans="2:11" ht="15">
      <c r="B21" s="134" t="s">
        <v>121</v>
      </c>
      <c r="C21" s="2"/>
      <c r="D21" s="2"/>
      <c r="H21" s="2"/>
      <c r="I21" s="2"/>
      <c r="J21" s="19"/>
      <c r="K21" s="2"/>
    </row>
    <row r="22" spans="2:12" ht="15">
      <c r="B22" s="3" t="s">
        <v>3</v>
      </c>
      <c r="C22" s="4"/>
      <c r="D22" s="4"/>
      <c r="E22" s="13">
        <v>47338</v>
      </c>
      <c r="F22" s="73"/>
      <c r="G22" s="3" t="s">
        <v>17</v>
      </c>
      <c r="H22" s="4"/>
      <c r="I22" s="4"/>
      <c r="J22" s="4"/>
      <c r="K22" s="4"/>
      <c r="L22" s="13">
        <v>10477</v>
      </c>
    </row>
    <row r="23" spans="2:12" ht="15">
      <c r="B23" s="5" t="s">
        <v>4</v>
      </c>
      <c r="C23" s="2"/>
      <c r="D23" s="2"/>
      <c r="E23" s="14">
        <v>21538.79</v>
      </c>
      <c r="F23" s="73"/>
      <c r="G23" s="5" t="s">
        <v>15</v>
      </c>
      <c r="H23" s="2"/>
      <c r="I23" s="2"/>
      <c r="J23" s="2"/>
      <c r="K23" s="2"/>
      <c r="L23" s="14">
        <v>5608</v>
      </c>
    </row>
    <row r="24" spans="2:12" ht="15">
      <c r="B24" s="6" t="s">
        <v>5</v>
      </c>
      <c r="C24" s="1"/>
      <c r="D24" s="1"/>
      <c r="E24" s="14">
        <v>68876.79</v>
      </c>
      <c r="F24" s="73"/>
      <c r="G24" s="5" t="s">
        <v>16</v>
      </c>
      <c r="H24" s="2"/>
      <c r="I24" s="2"/>
      <c r="J24" s="2"/>
      <c r="K24" s="2"/>
      <c r="L24" s="133">
        <f>SUM(L22:L23)</f>
        <v>16085</v>
      </c>
    </row>
    <row r="25" spans="2:12" ht="15">
      <c r="B25" s="17" t="s">
        <v>19</v>
      </c>
      <c r="G25" s="135" t="s">
        <v>123</v>
      </c>
      <c r="H25" s="1"/>
      <c r="I25" s="1"/>
      <c r="J25" s="1"/>
      <c r="K25" s="1"/>
      <c r="L25" s="12"/>
    </row>
    <row r="26" spans="2:11" ht="15" hidden="1">
      <c r="B26" s="17"/>
      <c r="G26" s="36" t="s">
        <v>48</v>
      </c>
      <c r="H26" s="2"/>
      <c r="I26" s="2"/>
      <c r="J26" s="2"/>
      <c r="K26" s="38"/>
    </row>
    <row r="27" spans="2:11" ht="15" hidden="1">
      <c r="B27" s="17"/>
      <c r="G27" s="36" t="s">
        <v>86</v>
      </c>
      <c r="H27" s="2"/>
      <c r="I27" s="2"/>
      <c r="J27" s="2"/>
      <c r="K27" s="38">
        <v>10477</v>
      </c>
    </row>
    <row r="28" spans="2:11" ht="15" hidden="1">
      <c r="B28" s="17"/>
      <c r="G28" s="36" t="s">
        <v>15</v>
      </c>
      <c r="H28" s="2"/>
      <c r="I28" s="2"/>
      <c r="J28" s="2"/>
      <c r="K28" s="39">
        <v>5608</v>
      </c>
    </row>
    <row r="29" spans="2:11" ht="15.75" hidden="1" thickBot="1">
      <c r="B29" s="17"/>
      <c r="G29" s="34" t="s">
        <v>16</v>
      </c>
      <c r="H29" s="35"/>
      <c r="I29" s="35"/>
      <c r="J29" s="35"/>
      <c r="K29" s="40">
        <v>16085</v>
      </c>
    </row>
    <row r="30" ht="15" hidden="1">
      <c r="B30" s="17"/>
    </row>
    <row r="31" spans="2:8" ht="15">
      <c r="B31" s="153" t="s">
        <v>33</v>
      </c>
      <c r="C31" s="154"/>
      <c r="D31" s="154"/>
      <c r="E31" s="154"/>
      <c r="F31" s="154"/>
      <c r="G31" s="154"/>
      <c r="H31" s="154"/>
    </row>
    <row r="32" spans="2:8" ht="15">
      <c r="B32" s="18" t="s">
        <v>20</v>
      </c>
      <c r="C32" s="56"/>
      <c r="D32" s="56"/>
      <c r="E32" s="56"/>
      <c r="F32" s="56"/>
      <c r="G32" s="56"/>
      <c r="H32" s="56"/>
    </row>
    <row r="33" spans="2:8" ht="15">
      <c r="B33" s="18"/>
      <c r="C33" s="56"/>
      <c r="D33" s="56"/>
      <c r="E33" s="56"/>
      <c r="F33" s="56"/>
      <c r="G33" s="56"/>
      <c r="H33" s="56"/>
    </row>
    <row r="34" spans="1:2" ht="15.75">
      <c r="A34" s="16" t="s">
        <v>49</v>
      </c>
      <c r="B34" s="16" t="s">
        <v>18</v>
      </c>
    </row>
    <row r="35" ht="15.75">
      <c r="B35" s="16" t="s">
        <v>23</v>
      </c>
    </row>
    <row r="36" ht="15.75">
      <c r="B36" s="16" t="s">
        <v>27</v>
      </c>
    </row>
    <row r="37" ht="15.75">
      <c r="B37" s="16" t="s">
        <v>22</v>
      </c>
    </row>
    <row r="38" ht="15.75">
      <c r="B38" s="16"/>
    </row>
    <row r="39" spans="2:10" ht="15.75">
      <c r="B39" s="23" t="s">
        <v>6</v>
      </c>
      <c r="C39" s="4"/>
      <c r="D39" s="4"/>
      <c r="E39" s="4"/>
      <c r="F39" s="4"/>
      <c r="G39" s="4"/>
      <c r="H39" s="4"/>
      <c r="I39" s="4"/>
      <c r="J39" s="7"/>
    </row>
    <row r="40" spans="2:10" ht="75">
      <c r="B40" s="88" t="s">
        <v>7</v>
      </c>
      <c r="C40" s="80" t="s">
        <v>71</v>
      </c>
      <c r="D40" s="80" t="s">
        <v>72</v>
      </c>
      <c r="E40" s="80" t="s">
        <v>73</v>
      </c>
      <c r="F40" s="80" t="s">
        <v>124</v>
      </c>
      <c r="G40" s="80" t="s">
        <v>80</v>
      </c>
      <c r="H40" s="80" t="s">
        <v>81</v>
      </c>
      <c r="I40" s="149" t="s">
        <v>50</v>
      </c>
      <c r="J40" s="150"/>
    </row>
    <row r="41" spans="2:10" ht="15">
      <c r="B41" s="104" t="s">
        <v>64</v>
      </c>
      <c r="C41" s="2">
        <v>0</v>
      </c>
      <c r="D41" s="2">
        <v>120</v>
      </c>
      <c r="E41" s="2">
        <v>480</v>
      </c>
      <c r="F41">
        <f>E41-480</f>
        <v>0</v>
      </c>
      <c r="G41" s="118">
        <v>0</v>
      </c>
      <c r="H41" s="118">
        <v>0</v>
      </c>
      <c r="I41" s="48"/>
      <c r="J41" s="82">
        <v>2500000</v>
      </c>
    </row>
    <row r="42" spans="2:10" ht="15">
      <c r="B42" s="61" t="s">
        <v>8</v>
      </c>
      <c r="C42" s="2">
        <v>15</v>
      </c>
      <c r="D42" s="2">
        <f aca="true" t="shared" si="0" ref="D42:D47">+D41+C42</f>
        <v>135</v>
      </c>
      <c r="E42" s="2">
        <f>240+D42+D41</f>
        <v>495</v>
      </c>
      <c r="F42">
        <f aca="true" t="shared" si="1" ref="F42:F47">E42-480</f>
        <v>15</v>
      </c>
      <c r="G42" s="41">
        <v>1033500</v>
      </c>
      <c r="H42" s="41">
        <v>450000</v>
      </c>
      <c r="I42" s="151">
        <v>29784000</v>
      </c>
      <c r="J42" s="152"/>
    </row>
    <row r="43" spans="2:10" ht="15">
      <c r="B43" s="61" t="s">
        <v>9</v>
      </c>
      <c r="C43" s="2">
        <v>0</v>
      </c>
      <c r="D43" s="2">
        <f t="shared" si="0"/>
        <v>135</v>
      </c>
      <c r="E43" s="2">
        <f>240+D43+D42</f>
        <v>510</v>
      </c>
      <c r="F43">
        <f t="shared" si="1"/>
        <v>30</v>
      </c>
      <c r="G43" s="41">
        <v>2067000</v>
      </c>
      <c r="H43" s="41">
        <v>900000</v>
      </c>
      <c r="I43" s="151">
        <v>0</v>
      </c>
      <c r="J43" s="152"/>
    </row>
    <row r="44" spans="2:10" ht="15">
      <c r="B44" s="61" t="s">
        <v>11</v>
      </c>
      <c r="C44" s="2">
        <v>45</v>
      </c>
      <c r="D44" s="2">
        <f t="shared" si="0"/>
        <v>180</v>
      </c>
      <c r="E44" s="2">
        <f>+D44+D43+D42+D41</f>
        <v>570</v>
      </c>
      <c r="F44">
        <f t="shared" si="1"/>
        <v>90</v>
      </c>
      <c r="G44" s="41">
        <v>6201000</v>
      </c>
      <c r="H44" s="41">
        <v>2700000</v>
      </c>
      <c r="I44" s="151">
        <v>0</v>
      </c>
      <c r="J44" s="152"/>
    </row>
    <row r="45" spans="2:10" ht="15">
      <c r="B45" s="61" t="s">
        <v>12</v>
      </c>
      <c r="C45" s="2">
        <v>0</v>
      </c>
      <c r="D45" s="2">
        <f t="shared" si="0"/>
        <v>180</v>
      </c>
      <c r="E45" s="2">
        <f>+D45+D44+D43+D42</f>
        <v>630</v>
      </c>
      <c r="F45">
        <f t="shared" si="1"/>
        <v>150</v>
      </c>
      <c r="G45" s="41">
        <v>10335000</v>
      </c>
      <c r="H45" s="41">
        <v>4500000</v>
      </c>
      <c r="I45" s="155">
        <v>0</v>
      </c>
      <c r="J45" s="155"/>
    </row>
    <row r="46" spans="2:10" ht="15">
      <c r="B46" s="61" t="s">
        <v>13</v>
      </c>
      <c r="C46" s="2">
        <v>0</v>
      </c>
      <c r="D46" s="2">
        <f t="shared" si="0"/>
        <v>180</v>
      </c>
      <c r="E46" s="2">
        <f>+D46+D45+D44+D43</f>
        <v>675</v>
      </c>
      <c r="F46">
        <f t="shared" si="1"/>
        <v>195</v>
      </c>
      <c r="G46" s="41">
        <v>13435500</v>
      </c>
      <c r="H46" s="41">
        <v>5850000</v>
      </c>
      <c r="I46" s="151">
        <v>0</v>
      </c>
      <c r="J46" s="152"/>
    </row>
    <row r="47" spans="2:10" ht="15">
      <c r="B47" s="61" t="s">
        <v>65</v>
      </c>
      <c r="C47" s="17">
        <v>0</v>
      </c>
      <c r="D47" s="2">
        <f t="shared" si="0"/>
        <v>180</v>
      </c>
      <c r="E47" s="2">
        <f>+D47+D46+D45+D44</f>
        <v>720</v>
      </c>
      <c r="F47" s="2">
        <f t="shared" si="1"/>
        <v>240</v>
      </c>
      <c r="G47" s="41">
        <v>16536000</v>
      </c>
      <c r="H47" s="41">
        <v>7200000</v>
      </c>
      <c r="I47" s="49">
        <v>0</v>
      </c>
      <c r="J47" s="59">
        <v>0</v>
      </c>
    </row>
    <row r="48" spans="2:10" ht="15">
      <c r="B48" s="61" t="s">
        <v>74</v>
      </c>
      <c r="C48" s="17">
        <v>0</v>
      </c>
      <c r="D48" s="17">
        <v>180</v>
      </c>
      <c r="E48" s="2">
        <v>720</v>
      </c>
      <c r="F48" s="17">
        <v>0</v>
      </c>
      <c r="G48" s="41">
        <v>16536000</v>
      </c>
      <c r="H48" s="41">
        <v>7200000</v>
      </c>
      <c r="I48" s="43">
        <v>0</v>
      </c>
      <c r="J48" s="59">
        <v>0</v>
      </c>
    </row>
    <row r="49" spans="2:10" ht="15">
      <c r="B49" s="61" t="s">
        <v>75</v>
      </c>
      <c r="C49" s="17">
        <v>0</v>
      </c>
      <c r="D49" s="17">
        <v>180</v>
      </c>
      <c r="E49" s="2">
        <v>720</v>
      </c>
      <c r="F49" s="17">
        <v>0</v>
      </c>
      <c r="G49" s="41">
        <v>16536000</v>
      </c>
      <c r="H49" s="41">
        <v>7200000</v>
      </c>
      <c r="I49" s="43"/>
      <c r="J49" s="59">
        <v>0</v>
      </c>
    </row>
    <row r="50" spans="2:10" ht="15">
      <c r="B50" s="61" t="s">
        <v>76</v>
      </c>
      <c r="C50" s="2">
        <v>0</v>
      </c>
      <c r="D50" s="2">
        <v>180</v>
      </c>
      <c r="E50" s="2">
        <v>720</v>
      </c>
      <c r="F50" s="17">
        <v>0</v>
      </c>
      <c r="G50" s="41">
        <v>16536000</v>
      </c>
      <c r="H50" s="41">
        <v>7200000</v>
      </c>
      <c r="I50" s="43"/>
      <c r="J50" s="50">
        <v>0</v>
      </c>
    </row>
    <row r="51" spans="2:10" ht="15">
      <c r="B51" s="11" t="s">
        <v>14</v>
      </c>
      <c r="C51" s="21"/>
      <c r="D51" s="21"/>
      <c r="E51" s="21"/>
      <c r="F51" s="21"/>
      <c r="G51" s="42"/>
      <c r="H51" s="42"/>
      <c r="I51" s="156">
        <f>SUM(I41:J50)</f>
        <v>32284000</v>
      </c>
      <c r="J51" s="157"/>
    </row>
    <row r="53" ht="15">
      <c r="B53" s="18" t="s">
        <v>120</v>
      </c>
    </row>
    <row r="54" spans="2:11" ht="15">
      <c r="B54" s="45" t="s">
        <v>51</v>
      </c>
      <c r="C54" s="4"/>
      <c r="D54" s="4"/>
      <c r="E54" s="4"/>
      <c r="F54" s="4"/>
      <c r="G54" s="4"/>
      <c r="H54" s="4"/>
      <c r="I54" s="4"/>
      <c r="J54" s="7"/>
      <c r="K54" s="2"/>
    </row>
    <row r="55" spans="2:11" ht="15">
      <c r="B55" s="89" t="s">
        <v>105</v>
      </c>
      <c r="C55" s="2" t="s">
        <v>106</v>
      </c>
      <c r="D55" s="2"/>
      <c r="E55" s="2"/>
      <c r="F55" s="2"/>
      <c r="G55" s="2"/>
      <c r="H55" s="2"/>
      <c r="I55" s="2"/>
      <c r="J55" s="10"/>
      <c r="K55" s="2"/>
    </row>
    <row r="56" spans="2:11" ht="15.75">
      <c r="B56" s="24"/>
      <c r="C56" s="2" t="s">
        <v>107</v>
      </c>
      <c r="D56" s="2"/>
      <c r="E56" s="2"/>
      <c r="F56" s="2"/>
      <c r="G56" s="2"/>
      <c r="H56" s="2"/>
      <c r="I56" s="107"/>
      <c r="J56" s="10"/>
      <c r="K56" s="2"/>
    </row>
    <row r="57" spans="2:11" ht="15">
      <c r="B57" s="24"/>
      <c r="C57" s="2" t="s">
        <v>108</v>
      </c>
      <c r="D57" s="2"/>
      <c r="E57" s="2"/>
      <c r="F57" s="2"/>
      <c r="G57" s="2"/>
      <c r="H57" s="2"/>
      <c r="I57" s="2"/>
      <c r="J57" s="10"/>
      <c r="K57" s="2"/>
    </row>
    <row r="58" spans="2:11" ht="15.75">
      <c r="B58" s="24"/>
      <c r="C58" s="2" t="s">
        <v>109</v>
      </c>
      <c r="D58" s="2"/>
      <c r="E58" s="2"/>
      <c r="F58" s="2"/>
      <c r="G58" s="2"/>
      <c r="H58" s="2"/>
      <c r="I58" s="107"/>
      <c r="J58" s="10"/>
      <c r="K58" s="2"/>
    </row>
    <row r="59" spans="2:11" ht="15.75">
      <c r="B59" s="24"/>
      <c r="C59" s="17" t="s">
        <v>52</v>
      </c>
      <c r="D59" s="17"/>
      <c r="E59" s="17"/>
      <c r="F59" s="2"/>
      <c r="G59" s="2"/>
      <c r="H59" s="2"/>
      <c r="I59" s="108"/>
      <c r="J59" s="109">
        <v>2500000</v>
      </c>
      <c r="K59" s="2"/>
    </row>
    <row r="60" spans="2:11" ht="15.75">
      <c r="B60" s="24"/>
      <c r="C60" s="17"/>
      <c r="D60" s="17"/>
      <c r="E60" s="17"/>
      <c r="F60" s="2"/>
      <c r="G60" s="2"/>
      <c r="H60" s="2"/>
      <c r="I60" s="108"/>
      <c r="J60" s="10"/>
      <c r="K60" s="2"/>
    </row>
    <row r="61" spans="2:11" ht="15">
      <c r="B61" s="89" t="s">
        <v>110</v>
      </c>
      <c r="C61" s="17" t="s">
        <v>111</v>
      </c>
      <c r="D61" s="17"/>
      <c r="E61" s="17"/>
      <c r="F61" s="2"/>
      <c r="G61" s="2"/>
      <c r="H61" s="2"/>
      <c r="I61" s="2"/>
      <c r="J61" s="10"/>
      <c r="K61" s="2"/>
    </row>
    <row r="62" spans="2:11" ht="15.75">
      <c r="B62" s="24"/>
      <c r="C62" s="17" t="s">
        <v>112</v>
      </c>
      <c r="D62" s="17"/>
      <c r="E62" s="17"/>
      <c r="F62" s="2"/>
      <c r="G62" s="2"/>
      <c r="H62" s="2"/>
      <c r="I62" s="108"/>
      <c r="J62" s="10"/>
      <c r="K62" s="2"/>
    </row>
    <row r="63" spans="2:11" ht="15.75">
      <c r="B63" s="24"/>
      <c r="C63" s="17" t="s">
        <v>52</v>
      </c>
      <c r="D63" s="17"/>
      <c r="E63" s="17"/>
      <c r="F63" s="2"/>
      <c r="G63" s="2"/>
      <c r="H63" s="2"/>
      <c r="I63" s="108"/>
      <c r="J63" s="109">
        <v>29794400</v>
      </c>
      <c r="K63" s="2"/>
    </row>
    <row r="64" spans="2:11" ht="15">
      <c r="B64" s="25"/>
      <c r="C64" s="1"/>
      <c r="D64" s="1"/>
      <c r="E64" s="1"/>
      <c r="F64" s="1"/>
      <c r="G64" s="1"/>
      <c r="H64" s="1"/>
      <c r="I64" s="1"/>
      <c r="J64" s="12"/>
      <c r="K64" s="2"/>
    </row>
    <row r="65" spans="2:11" ht="15">
      <c r="B65" s="111" t="s">
        <v>113</v>
      </c>
      <c r="C65" s="158" t="s">
        <v>114</v>
      </c>
      <c r="D65" s="158"/>
      <c r="E65" s="158"/>
      <c r="F65" s="158"/>
      <c r="G65" s="158"/>
      <c r="H65" s="158"/>
      <c r="I65" s="158"/>
      <c r="J65" s="159"/>
      <c r="K65" s="2"/>
    </row>
    <row r="66" spans="2:11" ht="15">
      <c r="B66" s="24"/>
      <c r="C66" s="160"/>
      <c r="D66" s="160"/>
      <c r="E66" s="160"/>
      <c r="F66" s="160"/>
      <c r="G66" s="160"/>
      <c r="H66" s="160"/>
      <c r="I66" s="160"/>
      <c r="J66" s="161"/>
      <c r="K66" s="2"/>
    </row>
    <row r="67" spans="2:11" ht="15">
      <c r="B67" s="24"/>
      <c r="C67" s="160"/>
      <c r="D67" s="160"/>
      <c r="E67" s="160"/>
      <c r="F67" s="160"/>
      <c r="G67" s="160"/>
      <c r="H67" s="160"/>
      <c r="I67" s="160"/>
      <c r="J67" s="161"/>
      <c r="K67" s="2"/>
    </row>
    <row r="68" spans="2:10" ht="15">
      <c r="B68" s="5"/>
      <c r="C68" s="162"/>
      <c r="D68" s="162"/>
      <c r="E68" s="162"/>
      <c r="F68" s="162"/>
      <c r="G68" s="162"/>
      <c r="H68" s="162"/>
      <c r="I68" s="162"/>
      <c r="J68" s="163"/>
    </row>
    <row r="69" spans="2:10" ht="15.75">
      <c r="B69" s="24"/>
      <c r="C69" s="2"/>
      <c r="D69" s="17"/>
      <c r="E69" s="17"/>
      <c r="F69" s="2"/>
      <c r="G69" s="2"/>
      <c r="H69" s="2"/>
      <c r="I69" s="108"/>
      <c r="J69" s="10"/>
    </row>
    <row r="70" spans="2:10" ht="183.75" customHeight="1">
      <c r="B70" s="24"/>
      <c r="C70" s="164" t="s">
        <v>115</v>
      </c>
      <c r="D70" s="165"/>
      <c r="E70" s="165"/>
      <c r="F70" s="165"/>
      <c r="G70" s="165"/>
      <c r="H70" s="165"/>
      <c r="I70" s="165"/>
      <c r="J70" s="166"/>
    </row>
    <row r="71" spans="2:10" ht="15">
      <c r="B71" s="25"/>
      <c r="C71" s="64"/>
      <c r="D71" s="64"/>
      <c r="E71" s="64"/>
      <c r="F71" s="64"/>
      <c r="G71" s="64"/>
      <c r="H71" s="64"/>
      <c r="I71" s="64"/>
      <c r="J71" s="110"/>
    </row>
  </sheetData>
  <mergeCells count="11">
    <mergeCell ref="C65:J68"/>
    <mergeCell ref="C70:J70"/>
    <mergeCell ref="I44:J44"/>
    <mergeCell ref="I45:J45"/>
    <mergeCell ref="I46:J46"/>
    <mergeCell ref="I51:J51"/>
    <mergeCell ref="B1:L1"/>
    <mergeCell ref="I40:J40"/>
    <mergeCell ref="I42:J42"/>
    <mergeCell ref="I43:J43"/>
    <mergeCell ref="B31:H31"/>
  </mergeCells>
  <printOptions horizontalCentered="1"/>
  <pageMargins left="0.5" right="0" top="0.5" bottom="0" header="0.5" footer="0.5"/>
  <pageSetup horizontalDpi="600" verticalDpi="600" orientation="portrait" scale="70" r:id="rId1"/>
  <headerFooter alignWithMargins="0">
    <oddFooter>&amp;L&amp;9Page &amp;P of 2</oddFooter>
  </headerFooter>
  <rowBreaks count="1" manualBreakCount="1">
    <brk id="64" max="11" man="1"/>
  </rowBreaks>
</worksheet>
</file>

<file path=xl/worksheets/sheet2.xml><?xml version="1.0" encoding="utf-8"?>
<worksheet xmlns="http://schemas.openxmlformats.org/spreadsheetml/2006/main" xmlns:r="http://schemas.openxmlformats.org/officeDocument/2006/relationships">
  <dimension ref="A1:J59"/>
  <sheetViews>
    <sheetView zoomScale="90" zoomScaleNormal="90" workbookViewId="0" topLeftCell="A1">
      <selection activeCell="F4" sqref="F4"/>
    </sheetView>
  </sheetViews>
  <sheetFormatPr defaultColWidth="8.88671875" defaultRowHeight="15"/>
  <cols>
    <col min="1" max="1" width="2.77734375" style="0" customWidth="1"/>
    <col min="2" max="2" width="9.6640625" style="0" customWidth="1"/>
    <col min="3" max="3" width="11.10546875" style="0" customWidth="1"/>
    <col min="4" max="4" width="11.21484375" style="0" customWidth="1"/>
    <col min="5" max="5" width="13.5546875" style="0" customWidth="1"/>
    <col min="6" max="6" width="11.10546875" style="0" customWidth="1"/>
    <col min="7" max="7" width="10.99609375" style="0" customWidth="1"/>
    <col min="8" max="8" width="11.3359375" style="0" customWidth="1"/>
    <col min="9" max="9" width="11.5546875" style="0" customWidth="1"/>
  </cols>
  <sheetData>
    <row r="1" spans="2:10" ht="15.75">
      <c r="B1" s="167" t="s">
        <v>87</v>
      </c>
      <c r="C1" s="147"/>
      <c r="D1" s="147"/>
      <c r="E1" s="147"/>
      <c r="F1" s="147"/>
      <c r="G1" s="147"/>
      <c r="H1" s="147"/>
      <c r="I1" s="147"/>
      <c r="J1" s="147"/>
    </row>
    <row r="4" spans="1:2" ht="15.75">
      <c r="A4" s="16" t="s">
        <v>0</v>
      </c>
      <c r="B4" s="16" t="s">
        <v>21</v>
      </c>
    </row>
    <row r="5" spans="2:8" ht="15">
      <c r="B5" s="3" t="s">
        <v>1</v>
      </c>
      <c r="C5" s="4"/>
      <c r="D5" s="4"/>
      <c r="E5" s="4"/>
      <c r="F5" s="55">
        <v>401</v>
      </c>
      <c r="H5" s="2"/>
    </row>
    <row r="6" spans="2:8" ht="15">
      <c r="B6" s="6" t="s">
        <v>2</v>
      </c>
      <c r="C6" s="1"/>
      <c r="D6" s="1"/>
      <c r="E6" s="1"/>
      <c r="F6" s="53">
        <v>417</v>
      </c>
      <c r="H6" s="2"/>
    </row>
    <row r="7" spans="2:8" ht="15">
      <c r="B7" s="2"/>
      <c r="C7" s="2"/>
      <c r="D7" s="2"/>
      <c r="E7" s="2"/>
      <c r="F7" s="2"/>
      <c r="G7" s="19"/>
      <c r="H7" s="2"/>
    </row>
    <row r="8" spans="2:8" ht="15.75">
      <c r="B8" s="20" t="s">
        <v>26</v>
      </c>
      <c r="C8" s="2"/>
      <c r="D8" s="2"/>
      <c r="E8" s="2"/>
      <c r="F8" s="2"/>
      <c r="G8" s="19"/>
      <c r="H8" s="2"/>
    </row>
    <row r="9" spans="2:8" ht="15.75">
      <c r="B9" s="20" t="s">
        <v>25</v>
      </c>
      <c r="C9" s="2"/>
      <c r="D9" s="2"/>
      <c r="E9" s="2"/>
      <c r="F9" s="2"/>
      <c r="G9" s="19"/>
      <c r="H9" s="2"/>
    </row>
    <row r="10" spans="2:9" ht="15.75">
      <c r="B10" s="20" t="s">
        <v>24</v>
      </c>
      <c r="C10" s="2"/>
      <c r="E10" s="30" t="s">
        <v>66</v>
      </c>
      <c r="F10" s="30"/>
      <c r="G10" s="30"/>
      <c r="H10" s="30"/>
      <c r="I10" s="30"/>
    </row>
    <row r="11" spans="2:9" ht="15">
      <c r="B11" s="2"/>
      <c r="C11" s="2"/>
      <c r="E11" s="30" t="s">
        <v>67</v>
      </c>
      <c r="F11" s="30"/>
      <c r="G11" s="30"/>
      <c r="H11" s="30"/>
      <c r="I11" s="30"/>
    </row>
    <row r="12" spans="2:8" ht="15">
      <c r="B12" s="3" t="s">
        <v>6</v>
      </c>
      <c r="C12" s="4"/>
      <c r="D12" s="7"/>
      <c r="E12" s="61"/>
      <c r="F12" s="174" t="s">
        <v>68</v>
      </c>
      <c r="G12" s="174"/>
      <c r="H12" s="62">
        <v>401</v>
      </c>
    </row>
    <row r="13" spans="2:8" ht="15">
      <c r="B13" s="8" t="s">
        <v>7</v>
      </c>
      <c r="C13" s="9" t="s">
        <v>10</v>
      </c>
      <c r="D13" s="10"/>
      <c r="E13" s="63"/>
      <c r="F13" s="174" t="s">
        <v>32</v>
      </c>
      <c r="G13" s="174"/>
      <c r="H13" s="64">
        <v>443</v>
      </c>
    </row>
    <row r="14" spans="2:8" ht="15">
      <c r="B14" s="61" t="s">
        <v>64</v>
      </c>
      <c r="C14" s="65">
        <v>42</v>
      </c>
      <c r="D14" s="10"/>
      <c r="E14" s="175" t="s">
        <v>69</v>
      </c>
      <c r="F14" s="174"/>
      <c r="G14" s="174"/>
      <c r="H14" s="62">
        <v>42</v>
      </c>
    </row>
    <row r="15" spans="2:9" ht="15">
      <c r="B15" s="61" t="s">
        <v>8</v>
      </c>
      <c r="C15" s="2">
        <v>17</v>
      </c>
      <c r="D15" s="10"/>
      <c r="E15" s="136" t="s">
        <v>70</v>
      </c>
      <c r="F15" s="137"/>
      <c r="G15" s="137"/>
      <c r="H15" s="137"/>
      <c r="I15" s="137"/>
    </row>
    <row r="16" spans="2:9" ht="15">
      <c r="B16" s="61" t="s">
        <v>9</v>
      </c>
      <c r="C16" s="2">
        <v>20</v>
      </c>
      <c r="D16" s="10"/>
      <c r="E16" s="63"/>
      <c r="F16" s="56"/>
      <c r="G16" s="56"/>
      <c r="H16" s="56"/>
      <c r="I16" s="66"/>
    </row>
    <row r="17" spans="2:9" ht="15">
      <c r="B17" s="61" t="s">
        <v>11</v>
      </c>
      <c r="C17" s="2">
        <v>0</v>
      </c>
      <c r="D17" s="10"/>
      <c r="E17" s="67"/>
      <c r="F17" s="56"/>
      <c r="G17" s="56"/>
      <c r="H17" s="56"/>
      <c r="I17" s="68"/>
    </row>
    <row r="18" spans="2:9" ht="15">
      <c r="B18" s="61" t="s">
        <v>12</v>
      </c>
      <c r="C18" s="2">
        <v>0</v>
      </c>
      <c r="D18" s="10"/>
      <c r="E18" s="138"/>
      <c r="F18" s="154"/>
      <c r="G18" s="154"/>
      <c r="H18" s="154"/>
      <c r="I18" s="154"/>
    </row>
    <row r="19" spans="2:8" ht="15">
      <c r="B19" s="61" t="s">
        <v>13</v>
      </c>
      <c r="C19" s="1">
        <v>0</v>
      </c>
      <c r="D19" s="10"/>
      <c r="E19" s="2"/>
      <c r="F19" s="2"/>
      <c r="G19" s="19"/>
      <c r="H19" s="2"/>
    </row>
    <row r="20" spans="2:9" ht="15.75">
      <c r="B20" s="132" t="s">
        <v>14</v>
      </c>
      <c r="C20" s="69">
        <v>71</v>
      </c>
      <c r="D20" s="12"/>
      <c r="E20" s="47"/>
      <c r="F20" s="139"/>
      <c r="G20" s="154"/>
      <c r="H20" s="154"/>
      <c r="I20" s="154"/>
    </row>
    <row r="21" spans="2:8" ht="15">
      <c r="B21" s="124" t="s">
        <v>122</v>
      </c>
      <c r="E21" s="2"/>
      <c r="F21" s="2"/>
      <c r="G21" s="19"/>
      <c r="H21" s="2"/>
    </row>
    <row r="22" spans="2:10" ht="15">
      <c r="B22" s="3" t="s">
        <v>3</v>
      </c>
      <c r="C22" s="4"/>
      <c r="D22" s="4"/>
      <c r="E22" s="13">
        <v>54300</v>
      </c>
      <c r="G22" s="3" t="s">
        <v>17</v>
      </c>
      <c r="H22" s="4"/>
      <c r="I22" s="4"/>
      <c r="J22" s="13">
        <v>14300</v>
      </c>
    </row>
    <row r="23" spans="2:10" ht="15">
      <c r="B23" s="5" t="s">
        <v>4</v>
      </c>
      <c r="C23" s="2"/>
      <c r="D23" s="2"/>
      <c r="E23" s="14">
        <v>21300</v>
      </c>
      <c r="G23" s="5" t="s">
        <v>15</v>
      </c>
      <c r="H23" s="2"/>
      <c r="I23" s="2"/>
      <c r="J23" s="14">
        <v>7900</v>
      </c>
    </row>
    <row r="24" spans="2:10" ht="15">
      <c r="B24" s="6" t="s">
        <v>5</v>
      </c>
      <c r="C24" s="1"/>
      <c r="D24" s="1"/>
      <c r="E24" s="14">
        <f>SUM(E22:E23)</f>
        <v>75600</v>
      </c>
      <c r="G24" s="6" t="s">
        <v>16</v>
      </c>
      <c r="H24" s="1"/>
      <c r="I24" s="1"/>
      <c r="J24" s="15">
        <f>SUM(J22:J23)</f>
        <v>22200</v>
      </c>
    </row>
    <row r="25" ht="15">
      <c r="B25" s="17" t="s">
        <v>19</v>
      </c>
    </row>
    <row r="26" spans="2:8" ht="15">
      <c r="B26" s="153" t="s">
        <v>33</v>
      </c>
      <c r="C26" s="154"/>
      <c r="D26" s="154"/>
      <c r="E26" s="154"/>
      <c r="F26" s="154"/>
      <c r="G26" s="154"/>
      <c r="H26" s="154"/>
    </row>
    <row r="27" spans="2:8" ht="15">
      <c r="B27" s="58"/>
      <c r="C27" s="56"/>
      <c r="D27" s="56"/>
      <c r="E27" s="56"/>
      <c r="F27" s="56"/>
      <c r="G27" s="56"/>
      <c r="H27" s="56"/>
    </row>
    <row r="28" spans="1:2" ht="15.75">
      <c r="A28" s="16" t="s">
        <v>41</v>
      </c>
      <c r="B28" s="16" t="s">
        <v>18</v>
      </c>
    </row>
    <row r="29" ht="15.75">
      <c r="B29" s="16" t="s">
        <v>23</v>
      </c>
    </row>
    <row r="30" ht="15.75">
      <c r="B30" s="16" t="s">
        <v>27</v>
      </c>
    </row>
    <row r="31" spans="2:10" ht="15.75">
      <c r="B31" s="16" t="s">
        <v>22</v>
      </c>
      <c r="C31" s="154" t="s">
        <v>34</v>
      </c>
      <c r="D31" s="154"/>
      <c r="E31" s="154"/>
      <c r="F31" s="154"/>
      <c r="G31" s="154"/>
      <c r="H31" s="154"/>
      <c r="I31" s="154"/>
      <c r="J31" s="154"/>
    </row>
    <row r="32" spans="2:10" ht="15">
      <c r="B32" s="172" t="s">
        <v>119</v>
      </c>
      <c r="C32" s="154"/>
      <c r="D32" s="154"/>
      <c r="E32" s="154"/>
      <c r="F32" s="154"/>
      <c r="G32" s="154"/>
      <c r="H32" s="154"/>
      <c r="I32" s="154"/>
      <c r="J32" s="154"/>
    </row>
    <row r="33" spans="2:10" ht="15">
      <c r="B33" s="143" t="s">
        <v>42</v>
      </c>
      <c r="C33" s="172"/>
      <c r="D33" s="172"/>
      <c r="E33" s="172"/>
      <c r="F33" s="172"/>
      <c r="G33" s="172"/>
      <c r="H33" s="172"/>
      <c r="I33" s="172"/>
      <c r="J33" s="172"/>
    </row>
    <row r="34" spans="2:10" ht="22.5" customHeight="1">
      <c r="B34" s="28"/>
      <c r="C34" s="29"/>
      <c r="D34" s="30"/>
      <c r="E34" s="30"/>
      <c r="F34" s="27"/>
      <c r="G34" s="144"/>
      <c r="H34" s="144"/>
      <c r="I34" s="144"/>
      <c r="J34" s="144"/>
    </row>
    <row r="35" spans="2:10" ht="15.75">
      <c r="B35" s="23" t="s">
        <v>6</v>
      </c>
      <c r="C35" s="4"/>
      <c r="D35" s="4"/>
      <c r="E35" s="4"/>
      <c r="F35" s="4"/>
      <c r="G35" s="4"/>
      <c r="H35" s="4"/>
      <c r="I35" s="7"/>
      <c r="J35" s="60"/>
    </row>
    <row r="36" spans="2:10" ht="75">
      <c r="B36" s="79" t="s">
        <v>7</v>
      </c>
      <c r="C36" s="80" t="s">
        <v>71</v>
      </c>
      <c r="D36" s="80" t="s">
        <v>72</v>
      </c>
      <c r="E36" s="80" t="s">
        <v>73</v>
      </c>
      <c r="F36" s="80" t="s">
        <v>118</v>
      </c>
      <c r="G36" s="80" t="s">
        <v>80</v>
      </c>
      <c r="H36" s="80" t="s">
        <v>81</v>
      </c>
      <c r="I36" s="81" t="s">
        <v>83</v>
      </c>
      <c r="J36" s="60"/>
    </row>
    <row r="37" spans="2:10" ht="15">
      <c r="B37" s="104" t="s">
        <v>64</v>
      </c>
      <c r="C37" s="2">
        <v>20</v>
      </c>
      <c r="D37" s="2">
        <v>120</v>
      </c>
      <c r="E37" s="2">
        <v>443</v>
      </c>
      <c r="F37" s="2">
        <v>42</v>
      </c>
      <c r="G37" s="87">
        <v>3175200</v>
      </c>
      <c r="H37" s="76">
        <v>1260000</v>
      </c>
      <c r="I37" s="82">
        <v>24110000</v>
      </c>
      <c r="J37" s="60"/>
    </row>
    <row r="38" spans="2:10" ht="15">
      <c r="B38" s="61" t="s">
        <v>8</v>
      </c>
      <c r="C38" s="70">
        <v>20</v>
      </c>
      <c r="D38" s="2">
        <v>120</v>
      </c>
      <c r="E38" s="2">
        <v>460</v>
      </c>
      <c r="F38" s="2">
        <v>59</v>
      </c>
      <c r="G38" s="71">
        <v>4460400</v>
      </c>
      <c r="H38" s="71">
        <v>1770000</v>
      </c>
      <c r="I38" s="116">
        <v>0</v>
      </c>
      <c r="J38" s="60"/>
    </row>
    <row r="39" spans="2:10" ht="15">
      <c r="B39" s="61" t="s">
        <v>9</v>
      </c>
      <c r="C39" s="70">
        <v>20</v>
      </c>
      <c r="D39" s="2">
        <v>120</v>
      </c>
      <c r="E39" s="2">
        <v>480</v>
      </c>
      <c r="F39" s="2">
        <v>79</v>
      </c>
      <c r="G39" s="71">
        <v>5972400</v>
      </c>
      <c r="H39" s="71">
        <v>2370000</v>
      </c>
      <c r="I39" s="116">
        <v>0</v>
      </c>
      <c r="J39" s="60"/>
    </row>
    <row r="40" spans="2:10" ht="15">
      <c r="B40" s="61" t="s">
        <v>11</v>
      </c>
      <c r="C40" s="70">
        <v>80</v>
      </c>
      <c r="D40" s="2">
        <v>200</v>
      </c>
      <c r="E40" s="2">
        <v>560</v>
      </c>
      <c r="F40" s="2">
        <v>159</v>
      </c>
      <c r="G40" s="71">
        <v>12020400</v>
      </c>
      <c r="H40" s="71">
        <v>4770000</v>
      </c>
      <c r="I40" s="116">
        <v>0</v>
      </c>
      <c r="J40" s="60"/>
    </row>
    <row r="41" spans="2:10" ht="15">
      <c r="B41" s="61" t="s">
        <v>12</v>
      </c>
      <c r="C41" s="70">
        <v>80</v>
      </c>
      <c r="D41" s="2">
        <v>200</v>
      </c>
      <c r="E41" s="2">
        <v>640</v>
      </c>
      <c r="F41" s="2">
        <v>239</v>
      </c>
      <c r="G41" s="71">
        <v>18068400</v>
      </c>
      <c r="H41" s="71">
        <v>7170000</v>
      </c>
      <c r="I41" s="116">
        <v>0</v>
      </c>
      <c r="J41" s="60"/>
    </row>
    <row r="42" spans="2:10" ht="15">
      <c r="B42" s="61" t="s">
        <v>13</v>
      </c>
      <c r="C42" s="70">
        <v>80</v>
      </c>
      <c r="D42" s="2">
        <v>200</v>
      </c>
      <c r="E42" s="2">
        <v>720</v>
      </c>
      <c r="F42" s="2">
        <v>319</v>
      </c>
      <c r="G42" s="71">
        <v>24116400</v>
      </c>
      <c r="H42" s="71">
        <v>9570000</v>
      </c>
      <c r="I42" s="116">
        <v>0</v>
      </c>
      <c r="J42" s="60"/>
    </row>
    <row r="43" spans="2:10" ht="15">
      <c r="B43" s="61" t="s">
        <v>65</v>
      </c>
      <c r="C43" s="70">
        <v>80</v>
      </c>
      <c r="D43" s="17">
        <v>200</v>
      </c>
      <c r="E43" s="2">
        <v>800</v>
      </c>
      <c r="F43" s="2">
        <v>399</v>
      </c>
      <c r="G43" s="71">
        <v>30164400</v>
      </c>
      <c r="H43" s="71">
        <v>11970000</v>
      </c>
      <c r="I43" s="116">
        <v>0</v>
      </c>
      <c r="J43" s="60"/>
    </row>
    <row r="44" spans="2:10" ht="15">
      <c r="B44" s="61" t="s">
        <v>74</v>
      </c>
      <c r="C44" s="70">
        <v>0</v>
      </c>
      <c r="D44" s="17">
        <v>200</v>
      </c>
      <c r="E44" s="2">
        <v>800</v>
      </c>
      <c r="F44" s="26">
        <v>0</v>
      </c>
      <c r="G44" s="72">
        <v>30164400</v>
      </c>
      <c r="H44" s="72">
        <v>11970000</v>
      </c>
      <c r="I44" s="116">
        <v>0</v>
      </c>
      <c r="J44" s="60"/>
    </row>
    <row r="45" spans="2:10" ht="15">
      <c r="B45" s="61" t="s">
        <v>75</v>
      </c>
      <c r="C45" s="70">
        <v>0</v>
      </c>
      <c r="D45" s="17">
        <v>200</v>
      </c>
      <c r="E45" s="2">
        <v>800</v>
      </c>
      <c r="F45" s="114">
        <v>0</v>
      </c>
      <c r="G45" s="72">
        <v>30164400</v>
      </c>
      <c r="H45" s="72">
        <v>11970000</v>
      </c>
      <c r="I45" s="116">
        <v>0</v>
      </c>
      <c r="J45" s="60"/>
    </row>
    <row r="46" spans="2:10" ht="15">
      <c r="B46" s="61" t="s">
        <v>76</v>
      </c>
      <c r="C46" s="112">
        <v>0</v>
      </c>
      <c r="D46" s="2">
        <v>200</v>
      </c>
      <c r="E46" s="2">
        <v>800</v>
      </c>
      <c r="F46" s="115">
        <v>0</v>
      </c>
      <c r="G46" s="72">
        <v>30164400</v>
      </c>
      <c r="H46" s="72">
        <v>11970000</v>
      </c>
      <c r="I46" s="117">
        <v>0</v>
      </c>
      <c r="J46" s="60"/>
    </row>
    <row r="47" spans="2:10" ht="15">
      <c r="B47" s="11" t="s">
        <v>14</v>
      </c>
      <c r="C47" s="83"/>
      <c r="D47" s="83"/>
      <c r="E47" s="83"/>
      <c r="F47" s="21"/>
      <c r="G47" s="84"/>
      <c r="H47" s="85"/>
      <c r="I47" s="86">
        <f>SUM(I37:I46)</f>
        <v>24110000</v>
      </c>
      <c r="J47" s="60"/>
    </row>
    <row r="48" spans="2:10" ht="15">
      <c r="B48" s="145" t="s">
        <v>77</v>
      </c>
      <c r="C48" s="145"/>
      <c r="D48" s="145"/>
      <c r="E48" s="145"/>
      <c r="F48" s="145"/>
      <c r="G48" s="18" t="s">
        <v>120</v>
      </c>
      <c r="H48" s="60"/>
      <c r="I48" s="60"/>
      <c r="J48" s="60"/>
    </row>
    <row r="49" ht="15">
      <c r="B49" s="18" t="s">
        <v>78</v>
      </c>
    </row>
    <row r="50" spans="2:8" ht="15">
      <c r="B50" s="140" t="s">
        <v>79</v>
      </c>
      <c r="C50" s="141"/>
      <c r="D50" s="141"/>
      <c r="E50" s="141"/>
      <c r="F50" s="141"/>
      <c r="G50" s="141"/>
      <c r="H50" s="142"/>
    </row>
    <row r="51" spans="2:8" ht="15">
      <c r="B51" s="24" t="s">
        <v>28</v>
      </c>
      <c r="C51" s="2" t="s">
        <v>36</v>
      </c>
      <c r="D51" s="2"/>
      <c r="E51" s="32"/>
      <c r="F51" s="2"/>
      <c r="G51" s="32">
        <v>11250</v>
      </c>
      <c r="H51" s="10"/>
    </row>
    <row r="52" spans="2:8" ht="15">
      <c r="B52" s="24" t="s">
        <v>29</v>
      </c>
      <c r="C52" s="2" t="s">
        <v>37</v>
      </c>
      <c r="D52" s="2"/>
      <c r="E52" s="32"/>
      <c r="F52" s="2"/>
      <c r="G52" s="32">
        <v>12000</v>
      </c>
      <c r="H52" s="10"/>
    </row>
    <row r="53" spans="2:8" ht="15">
      <c r="B53" s="24" t="s">
        <v>30</v>
      </c>
      <c r="C53" s="162" t="s">
        <v>38</v>
      </c>
      <c r="D53" s="162"/>
      <c r="E53" s="154"/>
      <c r="F53" s="2"/>
      <c r="G53" s="32">
        <v>12750</v>
      </c>
      <c r="H53" s="10"/>
    </row>
    <row r="54" spans="2:8" ht="15">
      <c r="B54" s="24" t="s">
        <v>31</v>
      </c>
      <c r="C54" s="162" t="s">
        <v>39</v>
      </c>
      <c r="D54" s="162"/>
      <c r="E54" s="162"/>
      <c r="F54" s="162"/>
      <c r="G54" s="32">
        <v>12600</v>
      </c>
      <c r="H54" s="10"/>
    </row>
    <row r="55" spans="2:8" ht="15">
      <c r="B55" s="25" t="s">
        <v>35</v>
      </c>
      <c r="C55" s="1" t="s">
        <v>40</v>
      </c>
      <c r="D55" s="1"/>
      <c r="E55" s="1"/>
      <c r="F55" s="1"/>
      <c r="G55" s="33">
        <v>10000</v>
      </c>
      <c r="H55" s="12"/>
    </row>
    <row r="56" spans="2:8" ht="15">
      <c r="B56" s="170" t="s">
        <v>43</v>
      </c>
      <c r="C56" s="171"/>
      <c r="D56" s="171"/>
      <c r="E56" s="172" t="s">
        <v>45</v>
      </c>
      <c r="F56" s="172"/>
      <c r="G56" s="172"/>
      <c r="H56" s="172"/>
    </row>
    <row r="57" spans="2:8" ht="15">
      <c r="B57" s="173" t="s">
        <v>44</v>
      </c>
      <c r="C57" s="162"/>
      <c r="D57" s="162"/>
      <c r="E57" s="172" t="s">
        <v>47</v>
      </c>
      <c r="F57" s="172"/>
      <c r="G57" s="172"/>
      <c r="H57" s="172"/>
    </row>
    <row r="58" spans="2:8" ht="15">
      <c r="B58" s="29"/>
      <c r="C58" s="30"/>
      <c r="D58" s="30"/>
      <c r="E58" s="27"/>
      <c r="F58" s="168" t="s">
        <v>46</v>
      </c>
      <c r="G58" s="169"/>
      <c r="H58" s="169"/>
    </row>
    <row r="59" spans="2:8" ht="15">
      <c r="B59" s="31"/>
      <c r="C59" s="2"/>
      <c r="D59" s="2"/>
      <c r="E59" s="2"/>
      <c r="F59" s="2"/>
      <c r="G59" s="2"/>
      <c r="H59" s="2"/>
    </row>
  </sheetData>
  <mergeCells count="21">
    <mergeCell ref="B50:H50"/>
    <mergeCell ref="C53:E53"/>
    <mergeCell ref="C54:F54"/>
    <mergeCell ref="B32:J32"/>
    <mergeCell ref="B33:J33"/>
    <mergeCell ref="G34:J34"/>
    <mergeCell ref="B48:F48"/>
    <mergeCell ref="E15:I15"/>
    <mergeCell ref="E18:I18"/>
    <mergeCell ref="F20:I20"/>
    <mergeCell ref="B26:H26"/>
    <mergeCell ref="B1:J1"/>
    <mergeCell ref="F58:H58"/>
    <mergeCell ref="B56:D56"/>
    <mergeCell ref="E56:H56"/>
    <mergeCell ref="B57:D57"/>
    <mergeCell ref="E57:H57"/>
    <mergeCell ref="F12:G12"/>
    <mergeCell ref="F13:G13"/>
    <mergeCell ref="E14:G14"/>
    <mergeCell ref="C31:J31"/>
  </mergeCells>
  <printOptions horizontalCentered="1"/>
  <pageMargins left="0.5" right="0" top="0.68" bottom="0.25" header="0.5" footer="0.5"/>
  <pageSetup horizontalDpi="600" verticalDpi="600" orientation="portrait" scale="71" r:id="rId1"/>
</worksheet>
</file>

<file path=xl/worksheets/sheet3.xml><?xml version="1.0" encoding="utf-8"?>
<worksheet xmlns="http://schemas.openxmlformats.org/spreadsheetml/2006/main" xmlns:r="http://schemas.openxmlformats.org/officeDocument/2006/relationships">
  <dimension ref="A1:L62"/>
  <sheetViews>
    <sheetView zoomScale="90" zoomScaleNormal="90" workbookViewId="0" topLeftCell="A1">
      <selection activeCell="E3" sqref="E3"/>
    </sheetView>
  </sheetViews>
  <sheetFormatPr defaultColWidth="8.88671875" defaultRowHeight="15"/>
  <cols>
    <col min="1" max="1" width="2.77734375" style="0" customWidth="1"/>
    <col min="2" max="2" width="9.6640625" style="0" customWidth="1"/>
    <col min="3" max="6" width="11.10546875" style="0" customWidth="1"/>
    <col min="7" max="7" width="11.21484375" style="0" customWidth="1"/>
    <col min="8" max="8" width="12.5546875" style="0" customWidth="1"/>
    <col min="9" max="9" width="3.3359375" style="0" hidden="1" customWidth="1"/>
  </cols>
  <sheetData>
    <row r="1" spans="2:12" ht="15.75">
      <c r="B1" s="147" t="s">
        <v>88</v>
      </c>
      <c r="C1" s="147"/>
      <c r="D1" s="147"/>
      <c r="E1" s="147"/>
      <c r="F1" s="147"/>
      <c r="G1" s="147"/>
      <c r="H1" s="147"/>
      <c r="I1" s="147"/>
      <c r="J1" s="147"/>
      <c r="K1" s="147"/>
      <c r="L1" s="147"/>
    </row>
    <row r="4" spans="1:2" ht="15.75">
      <c r="A4" s="16" t="s">
        <v>0</v>
      </c>
      <c r="B4" s="16" t="s">
        <v>56</v>
      </c>
    </row>
    <row r="5" spans="2:9" ht="15">
      <c r="B5" s="3" t="s">
        <v>1</v>
      </c>
      <c r="C5" s="4"/>
      <c r="D5" s="4"/>
      <c r="E5" s="4"/>
      <c r="F5" s="22">
        <v>365</v>
      </c>
      <c r="G5" s="5" t="s">
        <v>98</v>
      </c>
      <c r="H5" s="2"/>
      <c r="I5" s="4"/>
    </row>
    <row r="6" spans="2:9" ht="15">
      <c r="B6" s="6" t="s">
        <v>2</v>
      </c>
      <c r="C6" s="1"/>
      <c r="D6" s="1"/>
      <c r="E6" s="1"/>
      <c r="F6" s="21">
        <v>782</v>
      </c>
      <c r="G6" s="5"/>
      <c r="H6" s="2"/>
      <c r="I6" s="1"/>
    </row>
    <row r="7" spans="2:11" ht="15">
      <c r="B7" s="2"/>
      <c r="C7" s="2"/>
      <c r="D7" s="2"/>
      <c r="E7" s="2"/>
      <c r="F7" s="2"/>
      <c r="G7" s="2"/>
      <c r="H7" s="2"/>
      <c r="I7" s="2"/>
      <c r="J7" s="19"/>
      <c r="K7" s="2"/>
    </row>
    <row r="8" spans="2:11" ht="15.75">
      <c r="B8" s="20" t="s">
        <v>57</v>
      </c>
      <c r="C8" s="2"/>
      <c r="D8" s="2"/>
      <c r="E8" s="2"/>
      <c r="F8" s="2"/>
      <c r="G8" s="2"/>
      <c r="H8" s="2"/>
      <c r="I8" s="2"/>
      <c r="J8" s="19"/>
      <c r="K8" s="2"/>
    </row>
    <row r="9" spans="2:11" ht="15.75">
      <c r="B9" s="20" t="s">
        <v>25</v>
      </c>
      <c r="C9" s="2"/>
      <c r="D9" s="2"/>
      <c r="E9" s="2"/>
      <c r="F9" s="2"/>
      <c r="G9" s="2"/>
      <c r="H9" s="2"/>
      <c r="I9" s="2"/>
      <c r="J9" s="19"/>
      <c r="K9" s="2"/>
    </row>
    <row r="10" spans="2:11" ht="15.75">
      <c r="B10" s="20" t="s">
        <v>24</v>
      </c>
      <c r="C10" s="2"/>
      <c r="D10" s="2"/>
      <c r="E10" s="2"/>
      <c r="F10" s="2"/>
      <c r="G10" s="2"/>
      <c r="H10" s="2"/>
      <c r="I10" s="2"/>
      <c r="J10" s="19"/>
      <c r="K10" s="2"/>
    </row>
    <row r="11" spans="2:11" ht="15">
      <c r="B11" s="2"/>
      <c r="C11" s="2"/>
      <c r="D11" s="2"/>
      <c r="E11" s="2"/>
      <c r="F11" s="2"/>
      <c r="G11" s="2"/>
      <c r="H11" s="2"/>
      <c r="I11" s="2"/>
      <c r="J11" s="19"/>
      <c r="K11" s="2"/>
    </row>
    <row r="12" spans="2:11" ht="15">
      <c r="B12" s="3" t="s">
        <v>6</v>
      </c>
      <c r="C12" s="4"/>
      <c r="D12" s="7"/>
      <c r="E12" s="2"/>
      <c r="F12" s="2" t="s">
        <v>58</v>
      </c>
      <c r="G12" s="2"/>
      <c r="I12" s="2"/>
      <c r="J12" s="19"/>
      <c r="K12" s="2"/>
    </row>
    <row r="13" spans="2:11" ht="15">
      <c r="B13" s="8" t="s">
        <v>7</v>
      </c>
      <c r="C13" s="9" t="s">
        <v>10</v>
      </c>
      <c r="D13" s="52"/>
      <c r="E13" s="9"/>
      <c r="F13" s="2" t="s">
        <v>85</v>
      </c>
      <c r="G13" s="2"/>
      <c r="I13" s="2"/>
      <c r="J13" s="19"/>
      <c r="K13" s="2"/>
    </row>
    <row r="14" spans="2:11" ht="15">
      <c r="B14" s="104" t="s">
        <v>64</v>
      </c>
      <c r="C14" s="65">
        <v>0</v>
      </c>
      <c r="D14" s="52"/>
      <c r="E14" s="9"/>
      <c r="F14" s="2" t="s">
        <v>59</v>
      </c>
      <c r="G14" s="2"/>
      <c r="I14" s="2"/>
      <c r="J14" s="19"/>
      <c r="K14" s="2"/>
    </row>
    <row r="15" spans="2:11" ht="15">
      <c r="B15" s="61" t="s">
        <v>8</v>
      </c>
      <c r="C15" s="2">
        <v>0</v>
      </c>
      <c r="D15" s="10"/>
      <c r="E15" s="2"/>
      <c r="F15" s="17" t="s">
        <v>60</v>
      </c>
      <c r="G15" s="2"/>
      <c r="I15" s="2"/>
      <c r="J15" s="19"/>
      <c r="K15" s="2"/>
    </row>
    <row r="16" spans="2:11" ht="15">
      <c r="B16" s="61" t="s">
        <v>9</v>
      </c>
      <c r="C16" s="2">
        <v>30</v>
      </c>
      <c r="D16" s="10"/>
      <c r="E16" s="2"/>
      <c r="G16" s="2"/>
      <c r="I16" s="2"/>
      <c r="J16" s="19"/>
      <c r="K16" s="2"/>
    </row>
    <row r="17" spans="2:11" ht="15">
      <c r="B17" s="61" t="s">
        <v>11</v>
      </c>
      <c r="C17" s="2">
        <v>0</v>
      </c>
      <c r="D17" s="10"/>
      <c r="E17" s="2"/>
      <c r="F17" s="2"/>
      <c r="G17" s="2"/>
      <c r="H17" s="2"/>
      <c r="I17" s="2"/>
      <c r="J17" s="19"/>
      <c r="K17" s="2"/>
    </row>
    <row r="18" spans="2:11" ht="15">
      <c r="B18" s="61" t="s">
        <v>12</v>
      </c>
      <c r="C18" s="2">
        <v>0</v>
      </c>
      <c r="D18" s="10"/>
      <c r="E18" s="2"/>
      <c r="F18" s="2"/>
      <c r="G18" s="2"/>
      <c r="H18" s="2"/>
      <c r="I18" s="2"/>
      <c r="J18" s="19"/>
      <c r="K18" s="2"/>
    </row>
    <row r="19" spans="2:11" ht="15">
      <c r="B19" s="61" t="s">
        <v>13</v>
      </c>
      <c r="C19" s="2">
        <v>0</v>
      </c>
      <c r="D19" s="10"/>
      <c r="E19" s="2"/>
      <c r="F19" s="2"/>
      <c r="G19" s="2"/>
      <c r="H19" s="2"/>
      <c r="I19" s="2"/>
      <c r="J19" s="19"/>
      <c r="K19" s="2"/>
    </row>
    <row r="20" spans="2:11" ht="15">
      <c r="B20" s="61" t="s">
        <v>65</v>
      </c>
      <c r="C20" s="1">
        <v>0</v>
      </c>
      <c r="D20" s="10"/>
      <c r="E20" s="2"/>
      <c r="F20" s="2"/>
      <c r="G20" s="2"/>
      <c r="H20" s="2"/>
      <c r="I20" s="2"/>
      <c r="J20" s="19"/>
      <c r="K20" s="2"/>
    </row>
    <row r="21" spans="2:11" ht="15">
      <c r="B21" s="11" t="s">
        <v>14</v>
      </c>
      <c r="C21" s="21">
        <f>SUM(C14:C20)</f>
        <v>30</v>
      </c>
      <c r="D21" s="53"/>
      <c r="E21" s="51"/>
      <c r="F21" s="51"/>
      <c r="G21" s="2"/>
      <c r="H21" s="2"/>
      <c r="I21" s="2"/>
      <c r="J21" s="19"/>
      <c r="K21" s="2"/>
    </row>
    <row r="22" spans="8:11" ht="15">
      <c r="H22" s="2"/>
      <c r="I22" s="2"/>
      <c r="J22" s="19"/>
      <c r="K22" s="2"/>
    </row>
    <row r="23" spans="2:11" ht="15">
      <c r="B23" s="3" t="s">
        <v>3</v>
      </c>
      <c r="C23" s="4"/>
      <c r="D23" s="4"/>
      <c r="E23" s="13">
        <v>34974</v>
      </c>
      <c r="F23" s="73"/>
      <c r="G23" s="3" t="s">
        <v>17</v>
      </c>
      <c r="H23" s="4"/>
      <c r="I23" s="4"/>
      <c r="J23" s="4"/>
      <c r="K23" s="13">
        <v>0</v>
      </c>
    </row>
    <row r="24" spans="2:11" ht="15">
      <c r="B24" s="5" t="s">
        <v>4</v>
      </c>
      <c r="C24" s="2"/>
      <c r="D24" s="2"/>
      <c r="E24" s="14">
        <v>5545</v>
      </c>
      <c r="F24" s="73"/>
      <c r="G24" s="5" t="s">
        <v>15</v>
      </c>
      <c r="H24" s="2"/>
      <c r="I24" s="2"/>
      <c r="J24" s="2"/>
      <c r="K24" s="14">
        <v>0</v>
      </c>
    </row>
    <row r="25" spans="2:11" ht="15">
      <c r="B25" s="6" t="s">
        <v>5</v>
      </c>
      <c r="C25" s="1"/>
      <c r="D25" s="1" t="s">
        <v>61</v>
      </c>
      <c r="E25" s="14">
        <f>SUM(E23:E24)</f>
        <v>40519</v>
      </c>
      <c r="F25" s="73"/>
      <c r="G25" s="6" t="s">
        <v>16</v>
      </c>
      <c r="H25" s="1"/>
      <c r="I25" s="1"/>
      <c r="J25" s="1"/>
      <c r="K25" s="15">
        <f>SUM(K23:K24)</f>
        <v>0</v>
      </c>
    </row>
    <row r="26" ht="15">
      <c r="B26" s="17" t="s">
        <v>19</v>
      </c>
    </row>
    <row r="27" ht="15">
      <c r="B27" s="17"/>
    </row>
    <row r="28" ht="15">
      <c r="B28" s="17" t="s">
        <v>91</v>
      </c>
    </row>
    <row r="29" ht="15">
      <c r="B29" s="17" t="s">
        <v>92</v>
      </c>
    </row>
    <row r="30" ht="15">
      <c r="B30" s="17" t="s">
        <v>93</v>
      </c>
    </row>
    <row r="31" ht="15">
      <c r="B31" s="17" t="s">
        <v>94</v>
      </c>
    </row>
    <row r="32" ht="15">
      <c r="B32" s="17" t="s">
        <v>95</v>
      </c>
    </row>
    <row r="33" ht="15">
      <c r="B33" s="17" t="s">
        <v>96</v>
      </c>
    </row>
    <row r="34" ht="15">
      <c r="B34" s="17" t="s">
        <v>97</v>
      </c>
    </row>
    <row r="35" ht="15">
      <c r="B35" s="18" t="s">
        <v>20</v>
      </c>
    </row>
    <row r="36" ht="15">
      <c r="B36" s="18"/>
    </row>
    <row r="37" spans="1:2" ht="14.25" customHeight="1">
      <c r="A37" s="16" t="s">
        <v>49</v>
      </c>
      <c r="B37" s="16" t="s">
        <v>18</v>
      </c>
    </row>
    <row r="38" ht="15.75">
      <c r="B38" s="16" t="s">
        <v>23</v>
      </c>
    </row>
    <row r="39" ht="15.75">
      <c r="B39" s="16" t="s">
        <v>27</v>
      </c>
    </row>
    <row r="40" ht="15.75">
      <c r="B40" s="16" t="s">
        <v>22</v>
      </c>
    </row>
    <row r="41" ht="15.75">
      <c r="B41" s="16"/>
    </row>
    <row r="42" spans="2:10" ht="15.75">
      <c r="B42" s="23" t="s">
        <v>6</v>
      </c>
      <c r="C42" s="4"/>
      <c r="D42" s="4"/>
      <c r="E42" s="4"/>
      <c r="F42" s="4"/>
      <c r="G42" s="4"/>
      <c r="H42" s="4"/>
      <c r="I42" s="4"/>
      <c r="J42" s="7"/>
    </row>
    <row r="43" spans="2:10" ht="75">
      <c r="B43" s="79" t="s">
        <v>7</v>
      </c>
      <c r="C43" s="80" t="s">
        <v>71</v>
      </c>
      <c r="D43" s="80" t="s">
        <v>72</v>
      </c>
      <c r="E43" s="80" t="s">
        <v>73</v>
      </c>
      <c r="F43" s="80" t="s">
        <v>124</v>
      </c>
      <c r="G43" s="80" t="s">
        <v>80</v>
      </c>
      <c r="H43" s="80" t="s">
        <v>82</v>
      </c>
      <c r="I43" s="149" t="s">
        <v>50</v>
      </c>
      <c r="J43" s="150"/>
    </row>
    <row r="44" spans="2:12" s="75" customFormat="1" ht="15">
      <c r="B44" s="104" t="s">
        <v>64</v>
      </c>
      <c r="C44" s="65">
        <v>0</v>
      </c>
      <c r="D44" s="65">
        <v>200</v>
      </c>
      <c r="E44" s="65">
        <v>800</v>
      </c>
      <c r="F44" s="65">
        <v>0</v>
      </c>
      <c r="G44" s="76">
        <v>0</v>
      </c>
      <c r="H44" s="76">
        <v>0</v>
      </c>
      <c r="I44" s="29"/>
      <c r="J44" s="113">
        <v>0</v>
      </c>
      <c r="K44" s="160" t="s">
        <v>84</v>
      </c>
      <c r="L44" s="146"/>
    </row>
    <row r="45" spans="2:12" ht="15">
      <c r="B45" s="61" t="s">
        <v>8</v>
      </c>
      <c r="C45" s="2">
        <v>0</v>
      </c>
      <c r="D45" s="2">
        <v>200</v>
      </c>
      <c r="E45" s="2">
        <v>800</v>
      </c>
      <c r="F45" s="17">
        <v>0</v>
      </c>
      <c r="G45" s="41">
        <v>0</v>
      </c>
      <c r="H45" s="41">
        <v>0</v>
      </c>
      <c r="I45" s="151">
        <v>0</v>
      </c>
      <c r="J45" s="152"/>
      <c r="K45" s="160"/>
      <c r="L45" s="146"/>
    </row>
    <row r="46" spans="2:12" ht="15">
      <c r="B46" s="61" t="s">
        <v>9</v>
      </c>
      <c r="C46" s="2">
        <v>30</v>
      </c>
      <c r="D46" s="2">
        <v>230</v>
      </c>
      <c r="E46" s="2">
        <v>830</v>
      </c>
      <c r="F46" s="17">
        <v>30</v>
      </c>
      <c r="G46" s="41">
        <v>0</v>
      </c>
      <c r="H46" s="41">
        <v>0</v>
      </c>
      <c r="I46" s="151">
        <v>0</v>
      </c>
      <c r="J46" s="152"/>
      <c r="K46" s="160"/>
      <c r="L46" s="146"/>
    </row>
    <row r="47" spans="2:12" ht="15">
      <c r="B47" s="61" t="s">
        <v>11</v>
      </c>
      <c r="C47" s="2">
        <v>0</v>
      </c>
      <c r="D47" s="17">
        <v>230</v>
      </c>
      <c r="E47" s="17">
        <v>860</v>
      </c>
      <c r="F47" s="17">
        <v>60</v>
      </c>
      <c r="G47" s="41">
        <v>0</v>
      </c>
      <c r="H47" s="41">
        <v>0</v>
      </c>
      <c r="I47" s="151">
        <v>0</v>
      </c>
      <c r="J47" s="152"/>
      <c r="K47" s="160"/>
      <c r="L47" s="146"/>
    </row>
    <row r="48" spans="2:12" ht="15">
      <c r="B48" s="61" t="s">
        <v>12</v>
      </c>
      <c r="C48" s="2">
        <v>0</v>
      </c>
      <c r="D48" s="17">
        <v>230</v>
      </c>
      <c r="E48" s="17">
        <v>890</v>
      </c>
      <c r="F48" s="17">
        <v>90</v>
      </c>
      <c r="G48" s="41">
        <v>0</v>
      </c>
      <c r="H48" s="41">
        <v>0</v>
      </c>
      <c r="I48" s="155">
        <v>0</v>
      </c>
      <c r="J48" s="155"/>
      <c r="K48" s="160"/>
      <c r="L48" s="146"/>
    </row>
    <row r="49" spans="2:12" ht="15">
      <c r="B49" s="61" t="s">
        <v>13</v>
      </c>
      <c r="C49" s="2">
        <v>0</v>
      </c>
      <c r="D49" s="2">
        <v>230</v>
      </c>
      <c r="E49" s="2">
        <v>920</v>
      </c>
      <c r="F49" s="2">
        <v>120</v>
      </c>
      <c r="G49" s="41">
        <v>0</v>
      </c>
      <c r="H49" s="41">
        <v>0</v>
      </c>
      <c r="I49" s="151">
        <v>0</v>
      </c>
      <c r="J49" s="152"/>
      <c r="K49" s="162"/>
      <c r="L49" s="154"/>
    </row>
    <row r="50" spans="2:12" ht="15">
      <c r="B50" s="61" t="s">
        <v>65</v>
      </c>
      <c r="C50" s="26">
        <v>0</v>
      </c>
      <c r="D50" s="26">
        <v>230</v>
      </c>
      <c r="E50" s="26">
        <v>920</v>
      </c>
      <c r="F50" s="26">
        <v>120</v>
      </c>
      <c r="G50" s="41">
        <v>0</v>
      </c>
      <c r="H50" s="41">
        <v>0</v>
      </c>
      <c r="I50" s="43"/>
      <c r="J50" s="59">
        <v>0</v>
      </c>
      <c r="K50" s="160" t="s">
        <v>63</v>
      </c>
      <c r="L50" s="146"/>
    </row>
    <row r="51" spans="2:12" ht="15">
      <c r="B51" s="61" t="s">
        <v>74</v>
      </c>
      <c r="C51" s="17">
        <v>0</v>
      </c>
      <c r="D51" s="17">
        <v>230</v>
      </c>
      <c r="E51" s="17">
        <v>920</v>
      </c>
      <c r="F51" s="17">
        <v>120</v>
      </c>
      <c r="G51" s="41">
        <v>0</v>
      </c>
      <c r="H51" s="41">
        <v>0</v>
      </c>
      <c r="I51" s="43"/>
      <c r="J51" s="59">
        <v>0</v>
      </c>
      <c r="K51" s="146"/>
      <c r="L51" s="146"/>
    </row>
    <row r="52" spans="2:12" ht="15">
      <c r="B52" s="61" t="s">
        <v>75</v>
      </c>
      <c r="C52" s="17">
        <v>0</v>
      </c>
      <c r="D52" s="17">
        <v>230</v>
      </c>
      <c r="E52" s="17">
        <v>920</v>
      </c>
      <c r="F52" s="17">
        <v>120</v>
      </c>
      <c r="G52" s="41">
        <v>0</v>
      </c>
      <c r="H52" s="41">
        <v>0</v>
      </c>
      <c r="I52" s="43"/>
      <c r="J52" s="59">
        <v>0</v>
      </c>
      <c r="K52" s="146"/>
      <c r="L52" s="146"/>
    </row>
    <row r="53" spans="2:12" ht="15">
      <c r="B53" s="61" t="s">
        <v>76</v>
      </c>
      <c r="C53" s="17">
        <v>0</v>
      </c>
      <c r="D53" s="17">
        <v>230</v>
      </c>
      <c r="E53" s="17">
        <v>920</v>
      </c>
      <c r="F53" s="2">
        <v>120</v>
      </c>
      <c r="G53" s="41">
        <v>0</v>
      </c>
      <c r="H53" s="41">
        <v>0</v>
      </c>
      <c r="I53" s="49"/>
      <c r="J53" s="50">
        <v>0</v>
      </c>
      <c r="K53" s="146"/>
      <c r="L53" s="146"/>
    </row>
    <row r="54" spans="2:12" ht="15">
      <c r="B54" s="11" t="s">
        <v>14</v>
      </c>
      <c r="C54" s="21"/>
      <c r="D54" s="21"/>
      <c r="E54" s="21"/>
      <c r="F54" s="21"/>
      <c r="G54" s="42"/>
      <c r="H54" s="42"/>
      <c r="I54" s="156">
        <v>0</v>
      </c>
      <c r="J54" s="157"/>
      <c r="K54" s="146"/>
      <c r="L54" s="146"/>
    </row>
    <row r="55" spans="2:12" ht="15">
      <c r="B55" s="18" t="s">
        <v>117</v>
      </c>
      <c r="C55" s="51"/>
      <c r="D55" s="51"/>
      <c r="E55" s="51"/>
      <c r="F55" s="51"/>
      <c r="G55" s="41"/>
      <c r="H55" s="41"/>
      <c r="I55" s="43"/>
      <c r="J55" s="43"/>
      <c r="K55" s="146"/>
      <c r="L55" s="146"/>
    </row>
    <row r="56" spans="2:12" ht="15">
      <c r="B56" s="18" t="s">
        <v>120</v>
      </c>
      <c r="C56" s="51"/>
      <c r="D56" s="51"/>
      <c r="E56" s="51"/>
      <c r="F56" s="51"/>
      <c r="G56" s="41"/>
      <c r="H56" s="41"/>
      <c r="I56" s="43"/>
      <c r="J56" s="43"/>
      <c r="K56" s="146"/>
      <c r="L56" s="146"/>
    </row>
    <row r="58" spans="2:11" ht="15">
      <c r="B58" s="45" t="s">
        <v>51</v>
      </c>
      <c r="C58" s="4"/>
      <c r="D58" s="4"/>
      <c r="E58" s="4"/>
      <c r="F58" s="4"/>
      <c r="G58" s="4"/>
      <c r="H58" s="7"/>
      <c r="I58" s="2"/>
      <c r="J58" s="2"/>
      <c r="K58" s="2"/>
    </row>
    <row r="59" spans="2:11" ht="15">
      <c r="B59" s="24" t="s">
        <v>28</v>
      </c>
      <c r="C59" s="2" t="s">
        <v>62</v>
      </c>
      <c r="D59" s="2"/>
      <c r="E59" s="2"/>
      <c r="F59" s="2"/>
      <c r="G59" s="2"/>
      <c r="H59" s="10"/>
      <c r="I59" s="2"/>
      <c r="J59" s="2"/>
      <c r="K59" s="2"/>
    </row>
    <row r="60" spans="2:11" ht="15">
      <c r="B60" s="24" t="s">
        <v>29</v>
      </c>
      <c r="C60" s="2"/>
      <c r="D60" s="2"/>
      <c r="E60" s="2"/>
      <c r="F60" s="2"/>
      <c r="G60" s="2"/>
      <c r="H60" s="10"/>
      <c r="I60" s="2"/>
      <c r="J60" s="2"/>
      <c r="K60" s="2"/>
    </row>
    <row r="61" spans="2:11" ht="15">
      <c r="B61" s="24" t="s">
        <v>30</v>
      </c>
      <c r="C61" s="2"/>
      <c r="D61" s="2"/>
      <c r="E61" s="2"/>
      <c r="F61" s="2"/>
      <c r="G61" s="2"/>
      <c r="H61" s="10"/>
      <c r="I61" s="2"/>
      <c r="J61" s="2"/>
      <c r="K61" s="2"/>
    </row>
    <row r="62" spans="2:11" ht="15">
      <c r="B62" s="25" t="s">
        <v>31</v>
      </c>
      <c r="C62" s="1"/>
      <c r="D62" s="1"/>
      <c r="E62" s="1"/>
      <c r="F62" s="1"/>
      <c r="G62" s="1"/>
      <c r="H62" s="12"/>
      <c r="I62" s="2"/>
      <c r="J62" s="2"/>
      <c r="K62" s="2"/>
    </row>
  </sheetData>
  <mergeCells count="10">
    <mergeCell ref="K50:L56"/>
    <mergeCell ref="K44:L49"/>
    <mergeCell ref="I47:J47"/>
    <mergeCell ref="I48:J48"/>
    <mergeCell ref="I49:J49"/>
    <mergeCell ref="I54:J54"/>
    <mergeCell ref="B1:L1"/>
    <mergeCell ref="I43:J43"/>
    <mergeCell ref="I45:J45"/>
    <mergeCell ref="I46:J46"/>
  </mergeCells>
  <printOptions horizontalCentered="1"/>
  <pageMargins left="0.5" right="0" top="0.75" bottom="0.25" header="0.5" footer="0.5"/>
  <pageSetup horizontalDpi="600" verticalDpi="600" orientation="portrait" scale="70" r:id="rId1"/>
</worksheet>
</file>

<file path=xl/worksheets/sheet4.xml><?xml version="1.0" encoding="utf-8"?>
<worksheet xmlns="http://schemas.openxmlformats.org/spreadsheetml/2006/main" xmlns:r="http://schemas.openxmlformats.org/officeDocument/2006/relationships">
  <sheetPr>
    <pageSetUpPr fitToPage="1"/>
  </sheetPr>
  <dimension ref="A1:K56"/>
  <sheetViews>
    <sheetView zoomScale="90" zoomScaleNormal="90" workbookViewId="0" topLeftCell="A1">
      <selection activeCell="C2" sqref="C2"/>
    </sheetView>
  </sheetViews>
  <sheetFormatPr defaultColWidth="8.88671875" defaultRowHeight="15"/>
  <cols>
    <col min="1" max="1" width="2.77734375" style="0" customWidth="1"/>
    <col min="2" max="2" width="9.6640625" style="0" customWidth="1"/>
    <col min="3" max="6" width="11.10546875" style="0" customWidth="1"/>
    <col min="7" max="7" width="11.21484375" style="0" customWidth="1"/>
    <col min="8" max="8" width="12.4453125" style="0" customWidth="1"/>
    <col min="9" max="9" width="0.23046875" style="0" hidden="1" customWidth="1"/>
    <col min="10" max="10" width="11.4453125" style="0" customWidth="1"/>
  </cols>
  <sheetData>
    <row r="1" spans="2:11" ht="15.75">
      <c r="B1" s="147" t="s">
        <v>89</v>
      </c>
      <c r="C1" s="125"/>
      <c r="D1" s="125"/>
      <c r="E1" s="125"/>
      <c r="F1" s="125"/>
      <c r="G1" s="125"/>
      <c r="H1" s="125"/>
      <c r="I1" s="125"/>
      <c r="J1" s="125"/>
      <c r="K1" s="57"/>
    </row>
    <row r="4" spans="1:2" ht="15.75">
      <c r="A4" s="16" t="s">
        <v>0</v>
      </c>
      <c r="B4" s="16" t="s">
        <v>21</v>
      </c>
    </row>
    <row r="5" spans="2:11" ht="15">
      <c r="B5" s="77" t="s">
        <v>1</v>
      </c>
      <c r="C5" s="99"/>
      <c r="D5" s="99"/>
      <c r="E5" s="99"/>
      <c r="F5" s="101">
        <v>493</v>
      </c>
      <c r="H5" s="2"/>
      <c r="I5" s="2"/>
      <c r="J5" s="2"/>
      <c r="K5" s="2"/>
    </row>
    <row r="6" spans="2:11" ht="15">
      <c r="B6" s="102" t="s">
        <v>2</v>
      </c>
      <c r="C6" s="94"/>
      <c r="D6" s="94"/>
      <c r="E6" s="94"/>
      <c r="F6" s="103">
        <v>571</v>
      </c>
      <c r="H6" s="2"/>
      <c r="I6" s="2"/>
      <c r="J6" s="2"/>
      <c r="K6" s="2"/>
    </row>
    <row r="7" spans="2:11" ht="15">
      <c r="B7" s="46"/>
      <c r="C7" s="46"/>
      <c r="D7" s="46"/>
      <c r="E7" s="46"/>
      <c r="F7" s="46"/>
      <c r="G7" s="2"/>
      <c r="H7" s="2"/>
      <c r="I7" s="2"/>
      <c r="J7" s="19"/>
      <c r="K7" s="2"/>
    </row>
    <row r="8" spans="2:11" ht="15.75">
      <c r="B8" s="20" t="s">
        <v>26</v>
      </c>
      <c r="C8" s="46"/>
      <c r="D8" s="46"/>
      <c r="E8" s="46"/>
      <c r="F8" s="46"/>
      <c r="G8" s="2"/>
      <c r="H8" s="2"/>
      <c r="I8" s="2"/>
      <c r="J8" s="19"/>
      <c r="K8" s="2"/>
    </row>
    <row r="9" spans="2:11" ht="15.75">
      <c r="B9" s="20" t="s">
        <v>25</v>
      </c>
      <c r="C9" s="46"/>
      <c r="D9" s="46"/>
      <c r="E9" s="46"/>
      <c r="F9" s="46"/>
      <c r="G9" s="2"/>
      <c r="H9" s="2"/>
      <c r="I9" s="2"/>
      <c r="J9" s="19"/>
      <c r="K9" s="2"/>
    </row>
    <row r="10" spans="2:11" ht="15.75">
      <c r="B10" s="20" t="s">
        <v>24</v>
      </c>
      <c r="C10" s="46"/>
      <c r="D10" s="46"/>
      <c r="E10" s="46"/>
      <c r="F10" s="46"/>
      <c r="G10" s="2"/>
      <c r="H10" s="2"/>
      <c r="I10" s="2"/>
      <c r="J10" s="19"/>
      <c r="K10" s="2"/>
    </row>
    <row r="11" spans="2:11" ht="15">
      <c r="B11" s="46" t="s">
        <v>53</v>
      </c>
      <c r="C11" s="46"/>
      <c r="D11" s="46"/>
      <c r="E11" s="46"/>
      <c r="F11" s="46"/>
      <c r="G11" s="2"/>
      <c r="I11" s="2"/>
      <c r="J11" s="19"/>
      <c r="K11" s="2"/>
    </row>
    <row r="12" spans="2:11" ht="15">
      <c r="B12" s="3" t="s">
        <v>6</v>
      </c>
      <c r="C12" s="4"/>
      <c r="D12" s="7"/>
      <c r="E12" s="5"/>
      <c r="F12" s="2"/>
      <c r="H12" s="2"/>
      <c r="I12" s="2"/>
      <c r="J12" s="19"/>
      <c r="K12" s="2"/>
    </row>
    <row r="13" spans="2:11" ht="15">
      <c r="B13" s="8" t="s">
        <v>7</v>
      </c>
      <c r="C13" s="9" t="s">
        <v>10</v>
      </c>
      <c r="D13" s="10"/>
      <c r="E13" s="8"/>
      <c r="F13" s="9"/>
      <c r="H13" s="2"/>
      <c r="I13" s="2"/>
      <c r="J13" s="19"/>
      <c r="K13" s="2"/>
    </row>
    <row r="14" spans="2:11" ht="15">
      <c r="B14" s="61" t="s">
        <v>64</v>
      </c>
      <c r="C14" s="2">
        <v>0</v>
      </c>
      <c r="D14" s="10"/>
      <c r="E14" s="8"/>
      <c r="F14" s="9"/>
      <c r="H14" s="2"/>
      <c r="I14" s="2"/>
      <c r="J14" s="19"/>
      <c r="K14" s="2"/>
    </row>
    <row r="15" spans="2:11" ht="15">
      <c r="B15" s="61" t="s">
        <v>8</v>
      </c>
      <c r="C15" s="2">
        <v>0</v>
      </c>
      <c r="D15" s="10"/>
      <c r="E15" s="5"/>
      <c r="F15" s="2"/>
      <c r="H15" s="2"/>
      <c r="I15" s="2"/>
      <c r="J15" s="19"/>
      <c r="K15" s="2"/>
    </row>
    <row r="16" spans="2:11" ht="15">
      <c r="B16" s="61" t="s">
        <v>9</v>
      </c>
      <c r="C16" s="2">
        <v>0</v>
      </c>
      <c r="D16" s="10"/>
      <c r="E16" s="5"/>
      <c r="F16" s="2"/>
      <c r="H16" s="2"/>
      <c r="I16" s="2"/>
      <c r="J16" s="19"/>
      <c r="K16" s="2"/>
    </row>
    <row r="17" spans="2:11" ht="15">
      <c r="B17" s="61" t="s">
        <v>11</v>
      </c>
      <c r="C17" s="2">
        <v>0</v>
      </c>
      <c r="D17" s="10"/>
      <c r="E17" s="5"/>
      <c r="F17" s="2"/>
      <c r="H17" s="2"/>
      <c r="I17" s="2"/>
      <c r="J17" s="19"/>
      <c r="K17" s="2"/>
    </row>
    <row r="18" spans="2:11" ht="15">
      <c r="B18" s="61" t="s">
        <v>12</v>
      </c>
      <c r="C18" s="2">
        <v>0</v>
      </c>
      <c r="D18" s="10"/>
      <c r="E18" s="5"/>
      <c r="F18" s="2"/>
      <c r="H18" s="2"/>
      <c r="I18" s="2"/>
      <c r="J18" s="19"/>
      <c r="K18" s="2"/>
    </row>
    <row r="19" spans="2:11" ht="15">
      <c r="B19" s="61" t="s">
        <v>13</v>
      </c>
      <c r="C19" s="2">
        <v>0</v>
      </c>
      <c r="D19" s="10"/>
      <c r="E19" s="5"/>
      <c r="F19" s="2"/>
      <c r="H19" s="2"/>
      <c r="I19" s="2"/>
      <c r="J19" s="19"/>
      <c r="K19" s="2"/>
    </row>
    <row r="20" spans="2:11" ht="15">
      <c r="B20" s="61" t="s">
        <v>65</v>
      </c>
      <c r="C20" s="1">
        <v>0</v>
      </c>
      <c r="D20" s="10"/>
      <c r="E20" s="5"/>
      <c r="F20" s="2"/>
      <c r="H20" s="2"/>
      <c r="I20" s="2"/>
      <c r="J20" s="19"/>
      <c r="K20" s="2"/>
    </row>
    <row r="21" spans="2:11" ht="15">
      <c r="B21" s="11" t="s">
        <v>14</v>
      </c>
      <c r="C21" s="21">
        <f>SUM(C14:C20)</f>
        <v>0</v>
      </c>
      <c r="D21" s="12"/>
      <c r="E21" s="54"/>
      <c r="F21" s="51"/>
      <c r="H21" s="2"/>
      <c r="I21" s="2"/>
      <c r="J21" s="19"/>
      <c r="K21" s="2"/>
    </row>
    <row r="22" spans="8:11" ht="15">
      <c r="H22" s="2"/>
      <c r="I22" s="2"/>
      <c r="J22" s="19"/>
      <c r="K22" s="2"/>
    </row>
    <row r="23" spans="2:10" ht="15">
      <c r="B23" s="3" t="s">
        <v>3</v>
      </c>
      <c r="C23" s="4"/>
      <c r="D23" s="119">
        <v>46924.5</v>
      </c>
      <c r="F23" s="3" t="s">
        <v>17</v>
      </c>
      <c r="G23" s="4"/>
      <c r="H23" s="4"/>
      <c r="I23" s="4"/>
      <c r="J23" s="119">
        <v>18337.38491247353</v>
      </c>
    </row>
    <row r="24" spans="2:10" ht="15">
      <c r="B24" s="5" t="s">
        <v>4</v>
      </c>
      <c r="C24" s="2"/>
      <c r="D24" s="120">
        <v>20110.5</v>
      </c>
      <c r="F24" s="5" t="s">
        <v>15</v>
      </c>
      <c r="G24" s="2"/>
      <c r="H24" s="2"/>
      <c r="I24" s="2"/>
      <c r="J24" s="121">
        <v>7858.879248202943</v>
      </c>
    </row>
    <row r="25" spans="2:10" ht="15">
      <c r="B25" s="6" t="s">
        <v>5</v>
      </c>
      <c r="C25" s="1"/>
      <c r="D25" s="120">
        <v>67036</v>
      </c>
      <c r="F25" s="6" t="s">
        <v>16</v>
      </c>
      <c r="G25" s="1"/>
      <c r="H25" s="1"/>
      <c r="I25" s="1"/>
      <c r="J25" s="122">
        <v>26196.264160676477</v>
      </c>
    </row>
    <row r="26" ht="15">
      <c r="B26" s="17" t="s">
        <v>19</v>
      </c>
    </row>
    <row r="27" spans="2:8" ht="15">
      <c r="B27" s="153" t="s">
        <v>116</v>
      </c>
      <c r="C27" s="154"/>
      <c r="D27" s="154"/>
      <c r="E27" s="154"/>
      <c r="F27" s="154"/>
      <c r="G27" s="154"/>
      <c r="H27" s="154"/>
    </row>
    <row r="28" spans="2:8" ht="15">
      <c r="B28" s="18" t="s">
        <v>20</v>
      </c>
      <c r="C28" s="56"/>
      <c r="D28" s="56"/>
      <c r="E28" s="56"/>
      <c r="F28" s="56"/>
      <c r="G28" s="56"/>
      <c r="H28" s="56"/>
    </row>
    <row r="29" spans="2:8" ht="15">
      <c r="B29" s="18"/>
      <c r="C29" s="56"/>
      <c r="D29" s="56"/>
      <c r="E29" s="56"/>
      <c r="F29" s="56"/>
      <c r="G29" s="56"/>
      <c r="H29" s="56"/>
    </row>
    <row r="30" spans="1:2" ht="15.75">
      <c r="A30" s="16" t="s">
        <v>49</v>
      </c>
      <c r="B30" s="16" t="s">
        <v>18</v>
      </c>
    </row>
    <row r="31" ht="15.75">
      <c r="B31" s="16" t="s">
        <v>23</v>
      </c>
    </row>
    <row r="32" ht="15.75">
      <c r="B32" s="16" t="s">
        <v>27</v>
      </c>
    </row>
    <row r="33" ht="15.75">
      <c r="B33" s="16" t="s">
        <v>22</v>
      </c>
    </row>
    <row r="34" ht="15.75">
      <c r="B34" s="16"/>
    </row>
    <row r="35" spans="2:10" ht="15.75">
      <c r="B35" s="23" t="s">
        <v>6</v>
      </c>
      <c r="C35" s="4"/>
      <c r="D35" s="4"/>
      <c r="E35" s="4"/>
      <c r="F35" s="4"/>
      <c r="G35" s="4"/>
      <c r="H35" s="4"/>
      <c r="I35" s="4"/>
      <c r="J35" s="7"/>
    </row>
    <row r="36" spans="2:10" ht="15.75">
      <c r="B36" s="78"/>
      <c r="C36" s="2"/>
      <c r="D36" s="2"/>
      <c r="E36" s="2"/>
      <c r="F36" s="2"/>
      <c r="G36" s="2"/>
      <c r="H36" s="2"/>
      <c r="I36" s="2"/>
      <c r="J36" s="10"/>
    </row>
    <row r="37" spans="2:10" ht="75">
      <c r="B37" s="79" t="s">
        <v>7</v>
      </c>
      <c r="C37" s="80" t="s">
        <v>71</v>
      </c>
      <c r="D37" s="80" t="s">
        <v>72</v>
      </c>
      <c r="E37" s="80" t="s">
        <v>73</v>
      </c>
      <c r="F37" s="80" t="s">
        <v>124</v>
      </c>
      <c r="G37" s="80" t="s">
        <v>80</v>
      </c>
      <c r="H37" s="80" t="s">
        <v>82</v>
      </c>
      <c r="I37" s="149" t="s">
        <v>50</v>
      </c>
      <c r="J37" s="150"/>
    </row>
    <row r="38" spans="2:10" ht="15">
      <c r="B38" s="104" t="s">
        <v>64</v>
      </c>
      <c r="C38" s="46">
        <v>0</v>
      </c>
      <c r="D38" s="46">
        <v>150</v>
      </c>
      <c r="E38" s="46">
        <v>600</v>
      </c>
      <c r="F38" s="46">
        <v>0</v>
      </c>
      <c r="G38" s="74">
        <v>0</v>
      </c>
      <c r="H38" s="74">
        <v>0</v>
      </c>
      <c r="I38" s="48"/>
      <c r="J38" s="91">
        <v>12430000</v>
      </c>
    </row>
    <row r="39" spans="2:10" ht="15">
      <c r="B39" s="61" t="s">
        <v>8</v>
      </c>
      <c r="C39" s="46">
        <v>0</v>
      </c>
      <c r="D39" s="46">
        <v>150</v>
      </c>
      <c r="E39" s="46">
        <v>600</v>
      </c>
      <c r="F39" s="46">
        <v>0</v>
      </c>
      <c r="G39" s="74">
        <v>0</v>
      </c>
      <c r="H39" s="74">
        <v>0</v>
      </c>
      <c r="I39" s="126">
        <v>0</v>
      </c>
      <c r="J39" s="127"/>
    </row>
    <row r="40" spans="2:10" ht="15">
      <c r="B40" s="61" t="s">
        <v>9</v>
      </c>
      <c r="C40" s="46">
        <v>0</v>
      </c>
      <c r="D40" s="46">
        <v>150</v>
      </c>
      <c r="E40" s="46">
        <v>600</v>
      </c>
      <c r="F40" s="46">
        <v>0</v>
      </c>
      <c r="G40" s="74">
        <v>0</v>
      </c>
      <c r="H40" s="74">
        <v>0</v>
      </c>
      <c r="I40" s="126">
        <v>0</v>
      </c>
      <c r="J40" s="127"/>
    </row>
    <row r="41" spans="2:10" ht="15">
      <c r="B41" s="61" t="s">
        <v>11</v>
      </c>
      <c r="C41" s="46">
        <v>22</v>
      </c>
      <c r="D41" s="46">
        <v>172</v>
      </c>
      <c r="E41" s="46">
        <v>622</v>
      </c>
      <c r="F41" s="46">
        <v>22</v>
      </c>
      <c r="G41" s="41">
        <f aca="true" t="shared" si="0" ref="G41:G47">(67000)*F41</f>
        <v>1474000</v>
      </c>
      <c r="H41" s="41">
        <f aca="true" t="shared" si="1" ref="H41:H47">30000*F41</f>
        <v>660000</v>
      </c>
      <c r="I41" s="126">
        <v>0</v>
      </c>
      <c r="J41" s="127"/>
    </row>
    <row r="42" spans="2:10" ht="15">
      <c r="B42" s="61" t="s">
        <v>12</v>
      </c>
      <c r="C42" s="46">
        <v>0</v>
      </c>
      <c r="D42" s="46">
        <v>172</v>
      </c>
      <c r="E42" s="46">
        <v>644</v>
      </c>
      <c r="F42" s="46">
        <v>44</v>
      </c>
      <c r="G42" s="41">
        <f t="shared" si="0"/>
        <v>2948000</v>
      </c>
      <c r="H42" s="41">
        <f t="shared" si="1"/>
        <v>1320000</v>
      </c>
      <c r="I42" s="128">
        <v>0</v>
      </c>
      <c r="J42" s="129"/>
    </row>
    <row r="43" spans="2:10" ht="15">
      <c r="B43" s="61" t="s">
        <v>13</v>
      </c>
      <c r="C43" s="46">
        <v>0</v>
      </c>
      <c r="D43" s="46">
        <v>172</v>
      </c>
      <c r="E43" s="46">
        <v>666</v>
      </c>
      <c r="F43" s="46">
        <v>66</v>
      </c>
      <c r="G43" s="41">
        <f t="shared" si="0"/>
        <v>4422000</v>
      </c>
      <c r="H43" s="41">
        <f t="shared" si="1"/>
        <v>1980000</v>
      </c>
      <c r="I43" s="126">
        <v>0</v>
      </c>
      <c r="J43" s="127"/>
    </row>
    <row r="44" spans="2:10" ht="15">
      <c r="B44" s="61" t="s">
        <v>65</v>
      </c>
      <c r="C44" s="46">
        <v>0</v>
      </c>
      <c r="D44" s="46">
        <v>172</v>
      </c>
      <c r="E44" s="46">
        <v>688</v>
      </c>
      <c r="F44" s="46">
        <v>88</v>
      </c>
      <c r="G44" s="41">
        <f t="shared" si="0"/>
        <v>5896000</v>
      </c>
      <c r="H44" s="41">
        <f t="shared" si="1"/>
        <v>2640000</v>
      </c>
      <c r="I44" s="92"/>
      <c r="J44" s="93">
        <v>0</v>
      </c>
    </row>
    <row r="45" spans="2:10" ht="15">
      <c r="B45" s="61" t="s">
        <v>74</v>
      </c>
      <c r="C45" s="46">
        <v>0</v>
      </c>
      <c r="D45" s="46">
        <v>172</v>
      </c>
      <c r="E45" s="46">
        <v>688</v>
      </c>
      <c r="F45" s="46">
        <v>88</v>
      </c>
      <c r="G45" s="41">
        <f t="shared" si="0"/>
        <v>5896000</v>
      </c>
      <c r="H45" s="41">
        <f t="shared" si="1"/>
        <v>2640000</v>
      </c>
      <c r="I45" s="92"/>
      <c r="J45" s="93">
        <v>0</v>
      </c>
    </row>
    <row r="46" spans="2:10" ht="15">
      <c r="B46" s="61" t="s">
        <v>75</v>
      </c>
      <c r="C46" s="46">
        <v>0</v>
      </c>
      <c r="D46" s="46">
        <v>172</v>
      </c>
      <c r="E46" s="46">
        <v>688</v>
      </c>
      <c r="F46" s="46">
        <v>88</v>
      </c>
      <c r="G46" s="41">
        <f t="shared" si="0"/>
        <v>5896000</v>
      </c>
      <c r="H46" s="41">
        <f t="shared" si="1"/>
        <v>2640000</v>
      </c>
      <c r="I46" s="92"/>
      <c r="J46" s="93">
        <v>0</v>
      </c>
    </row>
    <row r="47" spans="2:10" ht="15">
      <c r="B47" s="61" t="s">
        <v>76</v>
      </c>
      <c r="C47" s="46">
        <v>0</v>
      </c>
      <c r="D47" s="46">
        <v>172</v>
      </c>
      <c r="E47" s="46">
        <v>688</v>
      </c>
      <c r="F47" s="46">
        <v>88</v>
      </c>
      <c r="G47" s="41">
        <f t="shared" si="0"/>
        <v>5896000</v>
      </c>
      <c r="H47" s="41">
        <f t="shared" si="1"/>
        <v>2640000</v>
      </c>
      <c r="I47" s="96"/>
      <c r="J47" s="97">
        <v>0</v>
      </c>
    </row>
    <row r="48" spans="2:10" ht="15">
      <c r="B48" s="79" t="s">
        <v>14</v>
      </c>
      <c r="C48" s="98"/>
      <c r="D48" s="98"/>
      <c r="E48" s="98"/>
      <c r="F48" s="98"/>
      <c r="G48" s="95"/>
      <c r="H48" s="95"/>
      <c r="I48" s="130">
        <f>SUM(I38:J47)</f>
        <v>12430000</v>
      </c>
      <c r="J48" s="131"/>
    </row>
    <row r="49" spans="3:11" ht="15">
      <c r="C49" s="75"/>
      <c r="D49" s="75"/>
      <c r="E49" s="75"/>
      <c r="F49" s="75"/>
      <c r="G49" s="75"/>
      <c r="H49" s="75"/>
      <c r="I49" s="75"/>
      <c r="J49" s="75"/>
      <c r="K49" s="2"/>
    </row>
    <row r="50" spans="2:11" ht="15">
      <c r="B50" s="18" t="s">
        <v>120</v>
      </c>
      <c r="C50" s="75"/>
      <c r="D50" s="75"/>
      <c r="E50" s="75"/>
      <c r="F50" s="75"/>
      <c r="G50" s="75"/>
      <c r="H50" s="75"/>
      <c r="I50" s="75"/>
      <c r="J50" s="75"/>
      <c r="K50" s="2"/>
    </row>
    <row r="51" spans="2:11" ht="15">
      <c r="B51" s="45" t="s">
        <v>99</v>
      </c>
      <c r="C51" s="99"/>
      <c r="D51" s="99"/>
      <c r="E51" s="99"/>
      <c r="F51" s="99"/>
      <c r="G51" s="99"/>
      <c r="H51" s="99"/>
      <c r="I51" s="99"/>
      <c r="J51" s="100"/>
      <c r="K51" s="2"/>
    </row>
    <row r="52" spans="2:11" ht="15">
      <c r="B52" s="24" t="s">
        <v>28</v>
      </c>
      <c r="C52" s="46" t="s">
        <v>54</v>
      </c>
      <c r="D52" s="46"/>
      <c r="E52" s="46"/>
      <c r="F52" s="46"/>
      <c r="G52" s="46"/>
      <c r="H52" s="46"/>
      <c r="I52" s="46"/>
      <c r="J52" s="90"/>
      <c r="K52" s="2"/>
    </row>
    <row r="53" spans="2:11" ht="15">
      <c r="B53" s="24" t="s">
        <v>29</v>
      </c>
      <c r="C53" s="44"/>
      <c r="D53" s="44"/>
      <c r="E53" s="44"/>
      <c r="F53" s="44"/>
      <c r="G53" s="2"/>
      <c r="H53" s="2"/>
      <c r="I53" s="2"/>
      <c r="J53" s="10"/>
      <c r="K53" s="2"/>
    </row>
    <row r="54" spans="2:11" ht="15">
      <c r="B54" s="24" t="s">
        <v>30</v>
      </c>
      <c r="C54" s="2"/>
      <c r="D54" s="2"/>
      <c r="E54" s="2"/>
      <c r="F54" s="2"/>
      <c r="G54" s="2"/>
      <c r="H54" s="2"/>
      <c r="I54" s="2"/>
      <c r="J54" s="10"/>
      <c r="K54" s="2"/>
    </row>
    <row r="55" spans="2:11" ht="15">
      <c r="B55" s="25" t="s">
        <v>31</v>
      </c>
      <c r="C55" s="1"/>
      <c r="D55" s="1"/>
      <c r="E55" s="1"/>
      <c r="F55" s="1"/>
      <c r="G55" s="1"/>
      <c r="H55" s="1"/>
      <c r="I55" s="1"/>
      <c r="J55" s="12"/>
      <c r="K55" s="2"/>
    </row>
    <row r="56" ht="15">
      <c r="K56" s="2"/>
    </row>
  </sheetData>
  <mergeCells count="9">
    <mergeCell ref="I48:J48"/>
    <mergeCell ref="I37:J37"/>
    <mergeCell ref="I39:J39"/>
    <mergeCell ref="I40:J40"/>
    <mergeCell ref="B1:J1"/>
    <mergeCell ref="I41:J41"/>
    <mergeCell ref="I42:J42"/>
    <mergeCell ref="I43:J43"/>
    <mergeCell ref="B27:H27"/>
  </mergeCells>
  <printOptions horizontalCentered="1"/>
  <pageMargins left="0.5" right="0" top="1" bottom="0.25" header="0.5" footer="0.5"/>
  <pageSetup fitToHeight="1" fitToWidth="1" horizontalDpi="600" verticalDpi="600" orientation="portrait" scale="7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DCU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Tim Jones</dc:creator>
  <cp:keywords/>
  <dc:description/>
  <cp:lastModifiedBy>Florida Department of Education</cp:lastModifiedBy>
  <cp:lastPrinted>2004-03-11T23:04:52Z</cp:lastPrinted>
  <dcterms:created xsi:type="dcterms:W3CDTF">2004-02-13T22:52:38Z</dcterms:created>
  <dcterms:modified xsi:type="dcterms:W3CDTF">2004-03-11T23:04:57Z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1481036568</vt:i4>
  </property>
  <property fmtid="{D5CDD505-2E9C-101B-9397-08002B2CF9AE}" pid="3" name="_EmailSubject">
    <vt:lpwstr>web</vt:lpwstr>
  </property>
  <property fmtid="{D5CDD505-2E9C-101B-9397-08002B2CF9AE}" pid="4" name="_AuthorEmail">
    <vt:lpwstr>Nancy.McKee@fldoe.org</vt:lpwstr>
  </property>
  <property fmtid="{D5CDD505-2E9C-101B-9397-08002B2CF9AE}" pid="5" name="_AuthorEmailDisplayName">
    <vt:lpwstr>McKee, Nancy</vt:lpwstr>
  </property>
  <property fmtid="{D5CDD505-2E9C-101B-9397-08002B2CF9AE}" pid="6" name="_PreviousAdHocReviewCycleID">
    <vt:i4>-1990179233</vt:i4>
  </property>
</Properties>
</file>