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<sst xmlns="http://schemas.openxmlformats.org/spreadsheetml/2006/main" count="47" uniqueCount="38">
  <si>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FY Ending </t>
  </si>
  <si>
    <t>Revenues</t>
  </si>
  <si>
    <t>Rental Income</t>
  </si>
  <si>
    <t xml:space="preserve">  Rental Income from New Building</t>
  </si>
  <si>
    <t>Interest</t>
  </si>
  <si>
    <t>Interest Income - Debt service reserve and contruction fund</t>
  </si>
  <si>
    <t>Other</t>
  </si>
  <si>
    <t xml:space="preserve">   Total Revenues</t>
  </si>
  <si>
    <t>Expenses</t>
  </si>
  <si>
    <t>Salaries and Wages</t>
  </si>
  <si>
    <t>Administrative and General</t>
  </si>
  <si>
    <t>Maintenance and Repairs</t>
  </si>
  <si>
    <t>Other Expenses</t>
  </si>
  <si>
    <t>Insurance</t>
  </si>
  <si>
    <t>Utilities</t>
  </si>
  <si>
    <t>Bond Interest</t>
  </si>
  <si>
    <t xml:space="preserve">  Additional Expenses from New Building</t>
  </si>
  <si>
    <t xml:space="preserve">   Total Expenses</t>
  </si>
  <si>
    <t>Excess (Deficiency) of Rev. over Exp.</t>
  </si>
  <si>
    <t>Operating Expenses Before Debt Service</t>
  </si>
  <si>
    <t>Net Income Before Debt Service</t>
  </si>
  <si>
    <t>Current Bond Principal Payment</t>
  </si>
  <si>
    <t>New Bond Principal Payment</t>
  </si>
  <si>
    <t>Current Bond Interest</t>
  </si>
  <si>
    <t>New Bond Interest Payment</t>
  </si>
  <si>
    <t>CAPI</t>
  </si>
  <si>
    <t>Debt Service</t>
  </si>
  <si>
    <t>Debt Coverage Ratio</t>
  </si>
  <si>
    <t>Assumptions:</t>
  </si>
  <si>
    <t>UWF projects growth in student enrollment to be at 4% per year.</t>
  </si>
  <si>
    <t>Housing rental rates will increase at 5% per year.</t>
  </si>
  <si>
    <t>Most operating expenses are projected to increase at 5% per year, with the exception of utilities which are expected to grow at 12% per year.</t>
  </si>
  <si>
    <t xml:space="preserve">Based on an increase of 250 beds for FY2011 and occupancy of 93% fof fall and 90% for spring of that year </t>
  </si>
  <si>
    <t>Debt principle and interest based on $15,000,000 with an average coupon rate of 6.7%</t>
  </si>
  <si>
    <t>UWF Housing System - Historical and Projected Debt Service Coverage</t>
  </si>
  <si>
    <t xml:space="preserve">   (New Debt as 30 Year Bond Issue)</t>
  </si>
  <si>
    <t>Attachment II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</si>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</sst>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.000_);_(&quot;$&quot;* \(#,##0.000\);_(&quot;$&quot;* &quot;-&quot;???_);_(@_)"/>
    <numFmt numFmtId="168" formatCode="&quot;$&quot;#,##0.00"/>
    <numFmt numFmtId="169" formatCode="[$-409]d\-mmm\-yy;@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3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2 6" xfId="49"/>
    <cellStyle name="Comma 3" xfId="50"/>
    <cellStyle name="Currency" xfId="51"/>
    <cellStyle name="Currency [0]" xfId="52"/>
    <cellStyle name="Currency 3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75" zoomScaleNormal="75" zoomScalePageLayoutView="0" workbookViewId="0" topLeftCell="A1">
      <selection activeCell="A3" sqref="A3:J3"/>
    </sheetView>
  </sheetViews>
  <sheetFormatPr defaultColWidth="9.140625" defaultRowHeight="15"/>
  <cols>
    <col min="1" max="1" width="38.00390625" style="0" customWidth="1"/>
    <col min="2" max="9" width="11.00390625" style="0" bestFit="1" customWidth="1"/>
    <col min="10" max="11" width="12.140625" style="0" bestFit="1" customWidth="1"/>
  </cols>
  <sheetData>
    <row r="1" spans="1:10" s="13" customFormat="1" ht="23.25">
      <c r="A1" s="17" t="s">
        <v>34</v>
      </c>
      <c r="B1" s="17"/>
      <c r="C1" s="17"/>
      <c r="D1" s="17"/>
      <c r="E1" s="17"/>
      <c r="F1" s="17"/>
      <c r="G1" s="17"/>
      <c r="H1" s="12"/>
      <c r="I1" s="15" t="s">
        <v>36</v>
      </c>
      <c r="J1" s="15"/>
    </row>
    <row r="2" s="12" customFormat="1" ht="23.25">
      <c r="A2" s="14" t="s">
        <v>35</v>
      </c>
    </row>
    <row r="3" spans="1:10" ht="23.2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</row>
    <row r="4" spans="1:7" ht="14.25" customHeight="1">
      <c r="A4" s="10"/>
      <c r="B4" s="10"/>
      <c r="C4" s="10"/>
      <c r="D4" s="10"/>
      <c r="E4" s="10"/>
      <c r="F4" s="10"/>
      <c r="G4" s="10"/>
    </row>
    <row r="5" spans="2:11" ht="15"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</row>
    <row r="6" spans="2:11" ht="15">
      <c r="B6" s="11">
        <v>38533</v>
      </c>
      <c r="C6" s="11">
        <v>38898</v>
      </c>
      <c r="D6" s="11">
        <v>39263</v>
      </c>
      <c r="E6" s="11">
        <v>39629</v>
      </c>
      <c r="F6" s="11">
        <v>39994</v>
      </c>
      <c r="G6" s="11">
        <v>40359</v>
      </c>
      <c r="H6" s="11">
        <v>40724</v>
      </c>
      <c r="I6" s="11">
        <v>41090</v>
      </c>
      <c r="J6" s="11">
        <v>41455</v>
      </c>
      <c r="K6" s="11">
        <v>41820</v>
      </c>
    </row>
    <row r="7" spans="1:10" ht="15">
      <c r="A7" s="6" t="s">
        <v>1</v>
      </c>
      <c r="C7" s="8"/>
      <c r="D7" s="8"/>
      <c r="E7" s="8"/>
      <c r="F7" s="8"/>
      <c r="G7" s="8"/>
      <c r="H7" s="8"/>
      <c r="I7" s="8"/>
      <c r="J7" s="8"/>
    </row>
    <row r="8" spans="1:11" ht="15">
      <c r="A8" t="s">
        <v>2</v>
      </c>
      <c r="B8" s="8">
        <v>5570798</v>
      </c>
      <c r="C8" s="8">
        <v>5946632</v>
      </c>
      <c r="D8" s="8">
        <v>6101043</v>
      </c>
      <c r="E8" s="8">
        <v>6445792</v>
      </c>
      <c r="F8" s="8">
        <v>6826581</v>
      </c>
      <c r="G8" s="8">
        <v>7191599</v>
      </c>
      <c r="H8" s="4">
        <v>7551178.95</v>
      </c>
      <c r="I8" s="4">
        <v>7928737.897500001</v>
      </c>
      <c r="J8" s="4">
        <v>8325174.792375001</v>
      </c>
      <c r="K8" s="4">
        <v>8741433.531993752</v>
      </c>
    </row>
    <row r="9" spans="1:11" ht="15">
      <c r="A9" t="s">
        <v>3</v>
      </c>
      <c r="B9" s="8"/>
      <c r="C9" s="8"/>
      <c r="D9" s="8"/>
      <c r="E9" s="8"/>
      <c r="F9" s="8"/>
      <c r="G9" s="4">
        <v>2000</v>
      </c>
      <c r="H9" s="4">
        <v>1230950</v>
      </c>
      <c r="I9" s="4">
        <f>H9*1.05</f>
        <v>1292497.5</v>
      </c>
      <c r="J9" s="4">
        <f>I9*1.05</f>
        <v>1357122.375</v>
      </c>
      <c r="K9" s="4">
        <f>J9*1.05</f>
        <v>1424978.4937500001</v>
      </c>
    </row>
    <row r="10" spans="1:11" ht="15">
      <c r="A10" t="s">
        <v>4</v>
      </c>
      <c r="B10" s="8">
        <v>200472</v>
      </c>
      <c r="C10" s="8">
        <v>591567</v>
      </c>
      <c r="D10" s="8">
        <v>922283</v>
      </c>
      <c r="E10" s="8">
        <v>950911</v>
      </c>
      <c r="F10" s="8">
        <v>764123</v>
      </c>
      <c r="G10" s="8">
        <v>168047</v>
      </c>
      <c r="H10" s="8">
        <v>158400</v>
      </c>
      <c r="I10" s="8">
        <v>178281</v>
      </c>
      <c r="J10" s="8">
        <v>183629</v>
      </c>
      <c r="K10" s="8">
        <v>192810.45</v>
      </c>
    </row>
    <row r="11" spans="1:10" ht="29.25" customHeight="1">
      <c r="A11" s="3" t="s">
        <v>5</v>
      </c>
      <c r="B11" s="8"/>
      <c r="C11" s="8"/>
      <c r="D11" s="8"/>
      <c r="E11" s="8"/>
      <c r="F11" s="8"/>
      <c r="G11" s="8">
        <v>65050</v>
      </c>
      <c r="H11" s="8">
        <v>35673</v>
      </c>
      <c r="I11" s="8"/>
      <c r="J11" s="8"/>
    </row>
    <row r="12" spans="1:11" ht="15">
      <c r="A12" t="s">
        <v>6</v>
      </c>
      <c r="B12" s="8">
        <v>128075</v>
      </c>
      <c r="C12" s="8">
        <v>91131</v>
      </c>
      <c r="D12" s="8">
        <v>268418</v>
      </c>
      <c r="E12" s="8">
        <v>220933</v>
      </c>
      <c r="F12" s="8">
        <v>205000</v>
      </c>
      <c r="G12" s="8">
        <v>217220</v>
      </c>
      <c r="H12" s="8">
        <v>218720</v>
      </c>
      <c r="I12" s="8">
        <v>229656</v>
      </c>
      <c r="J12" s="8">
        <v>241138.80000000002</v>
      </c>
      <c r="K12" s="8">
        <v>253195.74000000002</v>
      </c>
    </row>
    <row r="13" spans="1:11" ht="15">
      <c r="A13" t="s">
        <v>7</v>
      </c>
      <c r="B13" s="8">
        <f>SUM(B8:B12)</f>
        <v>5899345</v>
      </c>
      <c r="C13" s="8">
        <f aca="true" t="shared" si="0" ref="C13:K13">SUM(C8:C12)</f>
        <v>6629330</v>
      </c>
      <c r="D13" s="8">
        <f t="shared" si="0"/>
        <v>7291744</v>
      </c>
      <c r="E13" s="8">
        <f t="shared" si="0"/>
        <v>7617636</v>
      </c>
      <c r="F13" s="8">
        <f t="shared" si="0"/>
        <v>7795704</v>
      </c>
      <c r="G13" s="8">
        <f t="shared" si="0"/>
        <v>7643916</v>
      </c>
      <c r="H13" s="8">
        <f>SUM(H8:H12)</f>
        <v>9194921.95</v>
      </c>
      <c r="I13" s="8">
        <f t="shared" si="0"/>
        <v>9629172.3975</v>
      </c>
      <c r="J13" s="8">
        <f t="shared" si="0"/>
        <v>10107064.967375003</v>
      </c>
      <c r="K13" s="8">
        <f t="shared" si="0"/>
        <v>10612418.215743752</v>
      </c>
    </row>
    <row r="14" spans="2:10" ht="8.25" customHeight="1"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6" t="s">
        <v>8</v>
      </c>
      <c r="B15" s="8"/>
      <c r="C15" s="8"/>
      <c r="D15" s="8"/>
      <c r="E15" s="8"/>
      <c r="F15" s="8"/>
      <c r="G15" s="8"/>
      <c r="H15" s="8"/>
      <c r="I15" s="8"/>
      <c r="J15" s="8"/>
    </row>
    <row r="16" spans="1:11" ht="15">
      <c r="A16" t="s">
        <v>9</v>
      </c>
      <c r="B16" s="8">
        <v>931847</v>
      </c>
      <c r="C16" s="8">
        <v>1095360</v>
      </c>
      <c r="D16" s="8">
        <v>1148153</v>
      </c>
      <c r="E16" s="8">
        <v>1380717</v>
      </c>
      <c r="F16" s="8">
        <v>1615757</v>
      </c>
      <c r="G16" s="8">
        <v>1664229.71</v>
      </c>
      <c r="H16" s="8">
        <v>1714156.6013</v>
      </c>
      <c r="I16" s="8">
        <v>1765581.2993390001</v>
      </c>
      <c r="J16" s="8">
        <v>1818548.7383191702</v>
      </c>
      <c r="K16" s="8">
        <v>1873105.2004687453</v>
      </c>
    </row>
    <row r="17" spans="1:11" ht="15">
      <c r="A17" t="s">
        <v>10</v>
      </c>
      <c r="B17" s="8">
        <v>417291</v>
      </c>
      <c r="C17" s="8">
        <v>627380</v>
      </c>
      <c r="D17" s="8">
        <v>490784</v>
      </c>
      <c r="E17" s="8">
        <v>492456</v>
      </c>
      <c r="F17" s="8">
        <v>565019</v>
      </c>
      <c r="G17" s="8">
        <v>593269.9500000001</v>
      </c>
      <c r="H17" s="8">
        <v>622933.4475000001</v>
      </c>
      <c r="I17" s="8">
        <v>654080.1198750002</v>
      </c>
      <c r="J17" s="8">
        <v>686784.1258687503</v>
      </c>
      <c r="K17" s="8">
        <v>721123.3321621878</v>
      </c>
    </row>
    <row r="18" spans="1:11" ht="15">
      <c r="A18" t="s">
        <v>11</v>
      </c>
      <c r="B18" s="8">
        <v>233231</v>
      </c>
      <c r="C18" s="8">
        <v>310855</v>
      </c>
      <c r="D18" s="8">
        <v>559033</v>
      </c>
      <c r="E18" s="8">
        <v>668248</v>
      </c>
      <c r="F18" s="8">
        <v>521491</v>
      </c>
      <c r="G18" s="8">
        <v>547565.55</v>
      </c>
      <c r="H18" s="8">
        <v>574943.8275000001</v>
      </c>
      <c r="I18" s="8">
        <v>603691.0188750002</v>
      </c>
      <c r="J18" s="8">
        <v>633875.5698187503</v>
      </c>
      <c r="K18" s="8">
        <v>665569.3483096878</v>
      </c>
    </row>
    <row r="19" spans="1:11" ht="15">
      <c r="A19" t="s">
        <v>12</v>
      </c>
      <c r="B19" s="8">
        <v>28507</v>
      </c>
      <c r="C19" s="8"/>
      <c r="D19" s="8">
        <v>3840</v>
      </c>
      <c r="E19" s="8">
        <v>56693</v>
      </c>
      <c r="F19" s="8">
        <v>42300</v>
      </c>
      <c r="G19" s="8">
        <v>42300</v>
      </c>
      <c r="H19" s="8">
        <v>42300</v>
      </c>
      <c r="I19" s="8">
        <v>42300</v>
      </c>
      <c r="J19" s="8">
        <v>42300</v>
      </c>
      <c r="K19" s="8">
        <v>42300</v>
      </c>
    </row>
    <row r="20" spans="1:11" ht="15">
      <c r="A20" t="s">
        <v>13</v>
      </c>
      <c r="B20" s="8">
        <v>145533</v>
      </c>
      <c r="C20" s="8">
        <v>127037</v>
      </c>
      <c r="D20" s="8">
        <v>131196</v>
      </c>
      <c r="E20" s="8">
        <v>132823</v>
      </c>
      <c r="F20" s="8">
        <v>168000</v>
      </c>
      <c r="G20" s="8">
        <v>199700</v>
      </c>
      <c r="H20" s="8">
        <v>209685</v>
      </c>
      <c r="I20" s="8">
        <v>220169.25</v>
      </c>
      <c r="J20" s="8">
        <v>231177.71250000002</v>
      </c>
      <c r="K20" s="8">
        <v>242736.59812500005</v>
      </c>
    </row>
    <row r="21" spans="1:11" ht="15">
      <c r="A21" t="s">
        <v>14</v>
      </c>
      <c r="B21" s="8">
        <v>497374</v>
      </c>
      <c r="C21" s="8">
        <v>562873</v>
      </c>
      <c r="D21" s="8">
        <v>648314</v>
      </c>
      <c r="E21" s="8">
        <v>756062</v>
      </c>
      <c r="F21" s="8">
        <v>798666</v>
      </c>
      <c r="G21" s="8">
        <v>894505.92</v>
      </c>
      <c r="H21" s="8">
        <v>1001846.6304000001</v>
      </c>
      <c r="I21" s="8">
        <v>1122068.2260480002</v>
      </c>
      <c r="J21" s="8">
        <v>1256716.4131737603</v>
      </c>
      <c r="K21" s="8">
        <v>1407522.3827546115</v>
      </c>
    </row>
    <row r="22" spans="1:11" ht="15">
      <c r="A22" t="s">
        <v>15</v>
      </c>
      <c r="B22" s="8">
        <v>1507339</v>
      </c>
      <c r="C22" s="8">
        <v>1881003</v>
      </c>
      <c r="D22" s="8">
        <v>2133190</v>
      </c>
      <c r="E22" s="8">
        <v>2099216</v>
      </c>
      <c r="F22" s="8">
        <v>2065089</v>
      </c>
      <c r="G22" s="8">
        <v>1363111</v>
      </c>
      <c r="H22" s="8">
        <v>1326794</v>
      </c>
      <c r="I22" s="8">
        <v>1286771</v>
      </c>
      <c r="J22" s="8">
        <v>1243656</v>
      </c>
      <c r="K22" s="2">
        <v>1200173.76</v>
      </c>
    </row>
    <row r="23" spans="1:11" ht="15">
      <c r="A23" t="s">
        <v>16</v>
      </c>
      <c r="B23" s="8"/>
      <c r="C23" s="8"/>
      <c r="D23" s="8"/>
      <c r="E23" s="8"/>
      <c r="F23" s="8"/>
      <c r="G23" s="8"/>
      <c r="H23" s="8">
        <v>399106.5576</v>
      </c>
      <c r="I23" s="8">
        <v>423052.951056</v>
      </c>
      <c r="J23" s="8">
        <v>448436.12811936</v>
      </c>
      <c r="K23" s="8">
        <v>475342.29580652167</v>
      </c>
    </row>
    <row r="24" spans="1:11" ht="15">
      <c r="A24" t="s">
        <v>17</v>
      </c>
      <c r="B24" s="8">
        <f>SUM(B16:B23)</f>
        <v>3761122</v>
      </c>
      <c r="C24" s="8">
        <f aca="true" t="shared" si="1" ref="C24:K24">SUM(C16:C23)</f>
        <v>4604508</v>
      </c>
      <c r="D24" s="8">
        <f t="shared" si="1"/>
        <v>5114510</v>
      </c>
      <c r="E24" s="8">
        <f t="shared" si="1"/>
        <v>5586215</v>
      </c>
      <c r="F24" s="8">
        <f t="shared" si="1"/>
        <v>5776322</v>
      </c>
      <c r="G24" s="8">
        <f t="shared" si="1"/>
        <v>5304682.13</v>
      </c>
      <c r="H24" s="8">
        <f>SUM(H16:H23)</f>
        <v>5891766.0643</v>
      </c>
      <c r="I24" s="8">
        <f t="shared" si="1"/>
        <v>6117713.865193</v>
      </c>
      <c r="J24" s="8">
        <f t="shared" si="1"/>
        <v>6361494.68779979</v>
      </c>
      <c r="K24" s="8">
        <f t="shared" si="1"/>
        <v>6627872.917626753</v>
      </c>
    </row>
    <row r="25" spans="2:10" ht="8.25" customHeight="1">
      <c r="B25" s="8"/>
      <c r="C25" s="8"/>
      <c r="D25" s="8"/>
      <c r="E25" s="8"/>
      <c r="F25" s="8"/>
      <c r="G25" s="8"/>
      <c r="H25" s="8"/>
      <c r="I25" s="8"/>
      <c r="J25" s="8"/>
    </row>
    <row r="26" spans="1:11" ht="15">
      <c r="A26" t="s">
        <v>18</v>
      </c>
      <c r="B26" s="8">
        <f>B13-B24</f>
        <v>2138223</v>
      </c>
      <c r="C26" s="8">
        <f aca="true" t="shared" si="2" ref="C26:K26">C13-C24</f>
        <v>2024822</v>
      </c>
      <c r="D26" s="8">
        <f t="shared" si="2"/>
        <v>2177234</v>
      </c>
      <c r="E26" s="8">
        <f t="shared" si="2"/>
        <v>2031421</v>
      </c>
      <c r="F26" s="8">
        <f t="shared" si="2"/>
        <v>2019382</v>
      </c>
      <c r="G26" s="8">
        <f t="shared" si="2"/>
        <v>2339233.87</v>
      </c>
      <c r="H26" s="8">
        <f t="shared" si="2"/>
        <v>3303155.8856999995</v>
      </c>
      <c r="I26" s="8">
        <f t="shared" si="2"/>
        <v>3511458.532307001</v>
      </c>
      <c r="J26" s="8">
        <f t="shared" si="2"/>
        <v>3745570.279575213</v>
      </c>
      <c r="K26" s="8">
        <f t="shared" si="2"/>
        <v>3984545.2981169987</v>
      </c>
    </row>
    <row r="27" spans="2:10" ht="9" customHeight="1">
      <c r="B27" s="8"/>
      <c r="C27" s="8"/>
      <c r="D27" s="8"/>
      <c r="E27" s="8"/>
      <c r="F27" s="8"/>
      <c r="G27" s="8"/>
      <c r="H27" s="8"/>
      <c r="I27" s="8"/>
      <c r="J27" s="8"/>
    </row>
    <row r="28" spans="1:11" ht="15">
      <c r="A28" t="s">
        <v>19</v>
      </c>
      <c r="B28" s="8">
        <v>2253783</v>
      </c>
      <c r="C28" s="8">
        <v>2723505</v>
      </c>
      <c r="D28" s="8">
        <v>2981320</v>
      </c>
      <c r="E28" s="8">
        <v>3486999</v>
      </c>
      <c r="F28" s="8">
        <f aca="true" t="shared" si="3" ref="F28:K28">F24-F22</f>
        <v>3711233</v>
      </c>
      <c r="G28" s="8">
        <f t="shared" si="3"/>
        <v>3941571.13</v>
      </c>
      <c r="H28" s="8">
        <f t="shared" si="3"/>
        <v>4564972.0643</v>
      </c>
      <c r="I28" s="8">
        <f t="shared" si="3"/>
        <v>4830942.865193</v>
      </c>
      <c r="J28" s="8">
        <f t="shared" si="3"/>
        <v>5117838.68779979</v>
      </c>
      <c r="K28" s="8">
        <f t="shared" si="3"/>
        <v>5427699.157626754</v>
      </c>
    </row>
    <row r="29" spans="1:11" ht="15">
      <c r="A29" t="s">
        <v>20</v>
      </c>
      <c r="B29" s="8">
        <v>3645562</v>
      </c>
      <c r="C29" s="8">
        <v>3905825</v>
      </c>
      <c r="D29" s="8">
        <v>4310424</v>
      </c>
      <c r="E29" s="8">
        <f aca="true" t="shared" si="4" ref="E29:K29">E13-E28</f>
        <v>4130637</v>
      </c>
      <c r="F29" s="8">
        <f t="shared" si="4"/>
        <v>4084471</v>
      </c>
      <c r="G29" s="8">
        <f t="shared" si="4"/>
        <v>3702344.87</v>
      </c>
      <c r="H29" s="8">
        <f t="shared" si="4"/>
        <v>4629949.8856999995</v>
      </c>
      <c r="I29" s="8">
        <f t="shared" si="4"/>
        <v>4798229.532307001</v>
      </c>
      <c r="J29" s="8">
        <f t="shared" si="4"/>
        <v>4989226.279575213</v>
      </c>
      <c r="K29" s="8">
        <f t="shared" si="4"/>
        <v>5184719.0581169985</v>
      </c>
    </row>
    <row r="30" spans="1:11" ht="15">
      <c r="A30" t="s">
        <v>21</v>
      </c>
      <c r="B30">
        <v>675000</v>
      </c>
      <c r="C30" s="8">
        <v>620000</v>
      </c>
      <c r="D30" s="8">
        <v>795000</v>
      </c>
      <c r="E30" s="8">
        <v>830000</v>
      </c>
      <c r="F30" s="8">
        <v>865000</v>
      </c>
      <c r="G30" s="8">
        <v>900000</v>
      </c>
      <c r="H30" s="8">
        <v>940000</v>
      </c>
      <c r="I30" s="8">
        <v>980000</v>
      </c>
      <c r="J30" s="8">
        <v>1020000</v>
      </c>
      <c r="K30" s="2">
        <v>1065000</v>
      </c>
    </row>
    <row r="31" spans="1:11" ht="15">
      <c r="A31" t="s">
        <v>22</v>
      </c>
      <c r="B31" s="8"/>
      <c r="C31" s="8"/>
      <c r="D31" s="8"/>
      <c r="E31" s="8"/>
      <c r="F31" s="8"/>
      <c r="H31" s="8">
        <v>230000</v>
      </c>
      <c r="I31" s="8">
        <v>235000</v>
      </c>
      <c r="J31" s="8">
        <v>240000</v>
      </c>
      <c r="K31" s="8">
        <v>250000</v>
      </c>
    </row>
    <row r="32" spans="1:11" ht="15">
      <c r="A32" t="s">
        <v>23</v>
      </c>
      <c r="B32" s="8">
        <v>1507339</v>
      </c>
      <c r="C32" s="8">
        <v>1881003</v>
      </c>
      <c r="D32" s="8">
        <v>2133190</v>
      </c>
      <c r="E32" s="8">
        <v>2099216</v>
      </c>
      <c r="F32" s="8">
        <v>2065089</v>
      </c>
      <c r="G32" s="8">
        <v>1363111</v>
      </c>
      <c r="H32" s="8">
        <v>1326794</v>
      </c>
      <c r="I32" s="8">
        <v>1286771</v>
      </c>
      <c r="J32" s="8">
        <v>1243656</v>
      </c>
      <c r="K32" s="2">
        <v>1200173.76</v>
      </c>
    </row>
    <row r="33" spans="1:12" ht="15">
      <c r="A33" t="s">
        <v>24</v>
      </c>
      <c r="B33" s="8"/>
      <c r="C33" s="8"/>
      <c r="D33" s="8"/>
      <c r="E33" s="8"/>
      <c r="G33" s="8">
        <v>948925</v>
      </c>
      <c r="H33" s="8">
        <v>948925</v>
      </c>
      <c r="I33" s="8">
        <v>942025</v>
      </c>
      <c r="J33" s="8">
        <v>934975</v>
      </c>
      <c r="K33" s="8">
        <v>925375</v>
      </c>
      <c r="L33" s="8"/>
    </row>
    <row r="34" spans="1:9" ht="15">
      <c r="A34" t="s">
        <v>25</v>
      </c>
      <c r="B34" s="8"/>
      <c r="C34" s="8"/>
      <c r="D34" s="8"/>
      <c r="E34" s="8"/>
      <c r="G34" s="8">
        <v>-953274.24</v>
      </c>
      <c r="H34" s="8">
        <v>-158549.56</v>
      </c>
      <c r="I34" s="8"/>
    </row>
    <row r="35" spans="1:11" ht="15">
      <c r="A35" t="s">
        <v>26</v>
      </c>
      <c r="B35" s="8">
        <f>SUM(B30:B32)</f>
        <v>2182339</v>
      </c>
      <c r="C35" s="8">
        <f>SUM(C30:C32)</f>
        <v>2501003</v>
      </c>
      <c r="D35" s="8">
        <f>SUM(D30:D32)</f>
        <v>2928190</v>
      </c>
      <c r="E35" s="8">
        <f>SUM(E30:E32)</f>
        <v>2929216</v>
      </c>
      <c r="F35" s="8">
        <f aca="true" t="shared" si="5" ref="F35:K35">SUM(F30:F34)</f>
        <v>2930089</v>
      </c>
      <c r="G35" s="8">
        <f t="shared" si="5"/>
        <v>2258761.76</v>
      </c>
      <c r="H35" s="8">
        <f t="shared" si="5"/>
        <v>3287169.44</v>
      </c>
      <c r="I35" s="8">
        <f t="shared" si="5"/>
        <v>3443796</v>
      </c>
      <c r="J35" s="8">
        <f t="shared" si="5"/>
        <v>3438631</v>
      </c>
      <c r="K35" s="8">
        <f t="shared" si="5"/>
        <v>3440548.76</v>
      </c>
    </row>
    <row r="36" ht="9.75" customHeight="1"/>
    <row r="37" spans="1:11" ht="15">
      <c r="A37" t="s">
        <v>27</v>
      </c>
      <c r="B37" s="9">
        <f>B29/B35</f>
        <v>1.6704838249236256</v>
      </c>
      <c r="C37" s="9">
        <f aca="true" t="shared" si="6" ref="C37:K37">C29/C35</f>
        <v>1.5617034445780353</v>
      </c>
      <c r="D37" s="9">
        <f t="shared" si="6"/>
        <v>1.4720438222929524</v>
      </c>
      <c r="E37" s="9">
        <f t="shared" si="6"/>
        <v>1.4101510438287923</v>
      </c>
      <c r="F37" s="9">
        <f t="shared" si="6"/>
        <v>1.39397506355609</v>
      </c>
      <c r="G37" s="9">
        <f t="shared" si="6"/>
        <v>1.6391037494808662</v>
      </c>
      <c r="H37" s="9">
        <f t="shared" si="6"/>
        <v>1.4084913997314357</v>
      </c>
      <c r="I37" s="9">
        <f t="shared" si="6"/>
        <v>1.3932966796834076</v>
      </c>
      <c r="J37" s="9">
        <f t="shared" si="6"/>
        <v>1.450933897698012</v>
      </c>
      <c r="K37" s="9">
        <f t="shared" si="6"/>
        <v>1.5069453798750985</v>
      </c>
    </row>
    <row r="39" ht="15">
      <c r="A39" s="7" t="s">
        <v>28</v>
      </c>
    </row>
    <row r="40" ht="15">
      <c r="A40" t="s">
        <v>29</v>
      </c>
    </row>
    <row r="41" ht="15">
      <c r="A41" t="s">
        <v>30</v>
      </c>
    </row>
    <row r="42" ht="15">
      <c r="A42" t="s">
        <v>31</v>
      </c>
    </row>
    <row r="43" ht="15">
      <c r="A43" t="s">
        <v>32</v>
      </c>
    </row>
    <row r="44" ht="15">
      <c r="A44" s="5" t="s">
        <v>33</v>
      </c>
    </row>
  </sheetData>
  <sheetProtection/>
  <mergeCells count="3">
    <mergeCell ref="I1:J1"/>
    <mergeCell ref="A3:J3"/>
    <mergeCell ref="A1:G1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West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Motherway</dc:creator>
  <cp:keywords/>
  <dc:description/>
  <cp:lastModifiedBy>stephanie.stapleton</cp:lastModifiedBy>
  <cp:lastPrinted>2009-03-05T19:27:36Z</cp:lastPrinted>
  <dcterms:created xsi:type="dcterms:W3CDTF">2009-03-03T14:16:35Z</dcterms:created>
  <dcterms:modified xsi:type="dcterms:W3CDTF">2009-03-05T19:27:39Z</dcterms:modified>
  <cp:category/>
  <cp:version/>
  <cp:contentType/>
  <cp:contentStatus/>
</cp:coreProperties>
</file>