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2006-07PECO 3 YEAR Ver T(5)" sheetId="1" r:id="rId1"/>
  </sheets>
  <externalReferences>
    <externalReference r:id="rId4"/>
    <externalReference r:id="rId5"/>
    <externalReference r:id="rId6"/>
  </externalReferences>
  <definedNames>
    <definedName name="newprint">#REF!</definedName>
    <definedName name="oldprint">#REF!</definedName>
    <definedName name="_xlnm.Print_Area" localSheetId="0">'2006-07PECO 3 YEAR Ver T(5)'!$A$1:$E$167</definedName>
    <definedName name="Print_Area_MI" localSheetId="0">#REF!</definedName>
    <definedName name="Print_Area_MI">#REF!</definedName>
    <definedName name="_xlnm.Print_Titles" localSheetId="0">'2006-07PECO 3 YEAR Ver T(5)'!$1:$9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1a">#REF!</definedName>
    <definedName name="print2" localSheetId="0">#REF!</definedName>
    <definedName name="print2">#REF!</definedName>
    <definedName name="print2a">#REF!</definedName>
    <definedName name="print3" localSheetId="0">#REF!</definedName>
    <definedName name="print3">#REF!</definedName>
    <definedName name="print3a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<sst xmlns="http://schemas.openxmlformats.org/spreadsheetml/2006/main" count="225" uniqueCount="87">
  <si>
    <t>STATE UNIVERSITY SYSTEM</t>
  </si>
  <si>
    <t>2006-2007/2008-2009 Three-Year PECO Project  Priority List</t>
  </si>
  <si>
    <t>Based on November 4, 2005 PECO Estimates</t>
  </si>
  <si>
    <t>Priority</t>
  </si>
  <si>
    <t>BOG</t>
  </si>
  <si>
    <t>Number</t>
  </si>
  <si>
    <t>Univ</t>
  </si>
  <si>
    <t>Project</t>
  </si>
  <si>
    <t>Request</t>
  </si>
  <si>
    <t>2006-2007</t>
  </si>
  <si>
    <t>$</t>
  </si>
  <si>
    <t>YEAR 1</t>
  </si>
  <si>
    <t>UF</t>
  </si>
  <si>
    <t>Utilities/Infrastructure/Capital Renewal/Roofs(P,C,E)</t>
  </si>
  <si>
    <t>FSU</t>
  </si>
  <si>
    <t>Utilities/Infrastructure/Capital Renewal/Roofs (P,C,E)</t>
  </si>
  <si>
    <t>FAMU</t>
  </si>
  <si>
    <t>Campus Elec Upgrades, Technology, Infrastructure (P,C,E)</t>
  </si>
  <si>
    <t>USF</t>
  </si>
  <si>
    <t>Sarasota/Manatee Utilities &amp; Infrastructure (P,C,E)</t>
  </si>
  <si>
    <t>USF St. Pete. Utilities/Infrastructure(P,C,E)</t>
  </si>
  <si>
    <t>FAU</t>
  </si>
  <si>
    <t>UWF</t>
  </si>
  <si>
    <t>UCF</t>
  </si>
  <si>
    <t>FIU</t>
  </si>
  <si>
    <t>UNF</t>
  </si>
  <si>
    <t>FGCU</t>
  </si>
  <si>
    <t>Roads/Parking/Infrastructure/Mitigation (P,C,E)</t>
  </si>
  <si>
    <t>NEWC</t>
  </si>
  <si>
    <t>Expansion/Remodel Computer Center #22 (E)</t>
  </si>
  <si>
    <t>Social Science (International Studies), UP(C,E)</t>
  </si>
  <si>
    <t>Multidisciplinary Nanosystems Facility (C,E)</t>
  </si>
  <si>
    <t>Molecular Biology, UP (C,E)</t>
  </si>
  <si>
    <t>Education Building (C,E )</t>
  </si>
  <si>
    <t>Bio-Medical Science Center (C,E)</t>
  </si>
  <si>
    <t>Neuroscience and Reading Institute (C,E)</t>
  </si>
  <si>
    <t>Science and Technology, Phase I (C,E)</t>
  </si>
  <si>
    <t>Administrative Services Center Panama City (C,E)</t>
  </si>
  <si>
    <t>Biomedical Sciences Building (C,E)</t>
  </si>
  <si>
    <t>University Commons Renovation (C )</t>
  </si>
  <si>
    <t>Classrooms/Offices/Labs Academic 6 (C)</t>
  </si>
  <si>
    <t>Jones Hall Remodeling (P,C,E)</t>
  </si>
  <si>
    <t>FAU/Scripps Joint Use Facility-Jupiter(P,C,E)</t>
  </si>
  <si>
    <t>SCC-UCF Joint Use Facility (P,C,E)</t>
  </si>
  <si>
    <t>Fine Arts Phase 2 Auditorium (P,C,E)</t>
  </si>
  <si>
    <t>Public Safety Building, UP (P,C,E)</t>
  </si>
  <si>
    <t>Port St. Lucie - Partner Campus Phase II (P,C,E)</t>
  </si>
  <si>
    <t>Physical Sciences Building (P,C)</t>
  </si>
  <si>
    <t>Science/Classroom Complex - UP (P,C)</t>
  </si>
  <si>
    <t>Classrooms/Offices/Labs Academic 7 (P,C)</t>
  </si>
  <si>
    <t>FAU/UF Davie Facility (P,C)</t>
  </si>
  <si>
    <t>Graduate Classroom Building - UP (P,C)</t>
  </si>
  <si>
    <t>Visual &amp; Performing Arts Teaching Facility (P,C)</t>
  </si>
  <si>
    <t>Lakeland Campus, Phase I (P,C)</t>
  </si>
  <si>
    <t>College of Education Building Expansion (P)</t>
  </si>
  <si>
    <t>Academic Facility (P)</t>
  </si>
  <si>
    <t>Land Acquisition (S)</t>
  </si>
  <si>
    <t>TOTAL</t>
  </si>
  <si>
    <t xml:space="preserve">DOE Allocation to UCF/SCC Joint Use Facility </t>
  </si>
  <si>
    <t>REVENUE LIMIT</t>
  </si>
  <si>
    <t>(OVER)/UNDER REVENUE LIMIT</t>
  </si>
  <si>
    <t>2007-2008</t>
  </si>
  <si>
    <t>YEAR 2</t>
  </si>
  <si>
    <t>University Commons Renovation (E)</t>
  </si>
  <si>
    <t>Classrooms/Offices/Labs Academic 6 (E )</t>
  </si>
  <si>
    <t>Physical Sciences Building (E)</t>
  </si>
  <si>
    <t>Classrooms/Offices/Labs Academic 7 (E)</t>
  </si>
  <si>
    <t>Graduate Classroom Building - UP (C,E)</t>
  </si>
  <si>
    <t>Science/Classroom Complex - UP (C )</t>
  </si>
  <si>
    <t>FAU/UF Davie Facility (C )</t>
  </si>
  <si>
    <t>Visual &amp; Performing Arts Teaching Facility (C )</t>
  </si>
  <si>
    <t>College of Education Building Expansion (C )</t>
  </si>
  <si>
    <t>Academic Facility (C )</t>
  </si>
  <si>
    <t>FAU/Scripps Joint Use Facility-Jupiter (P,C,E)</t>
  </si>
  <si>
    <t>Remodeling Parkview House/West Side Student Center (P,C,E)</t>
  </si>
  <si>
    <t>Natatorium Rehabilitation and Remodeling (P)</t>
  </si>
  <si>
    <t>2008-2009</t>
  </si>
  <si>
    <t>YEAR 3</t>
  </si>
  <si>
    <t>College of Education Building Expansion (E)</t>
  </si>
  <si>
    <t>Academic Facility (E)</t>
  </si>
  <si>
    <t>Science/Classroom Complex - UP (C,E)</t>
  </si>
  <si>
    <t>Visual &amp; Performing Arts Teaching Facility (C,E)</t>
  </si>
  <si>
    <t>Natatorium Rehabilitation and Remodeling (C,E)</t>
  </si>
  <si>
    <t>USF St. Pete. Science &amp; Tech. Gen. Acad. Fac.(C,E)</t>
  </si>
  <si>
    <t>Life Sciences Teaching &amp; Research Center (C,E)</t>
  </si>
  <si>
    <t>Multi-Purpose Center Teaching Gymnasium (C,E)</t>
  </si>
  <si>
    <t>Developmental Research School (C,E)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</si>
</sst>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_);[Red]\(&quot;$&quot;#,##0.0\)"/>
    <numFmt numFmtId="166" formatCode="_(* #,##0_);_(* \(#,##0\);_(* &quot;-&quot;??_);_(@_)"/>
    <numFmt numFmtId="167" formatCode="_(&quot;$&quot;* #,##0_);_(&quot;$&quot;* \(#,##0\);_(&quot;$&quot;* &quot;-&quot;??_);_(@_)"/>
    <numFmt numFmtId="168" formatCode="General_)"/>
    <numFmt numFmtId="169" formatCode="0_);\(0\)"/>
    <numFmt numFmtId="170" formatCode="0.00_);\(0.00\)"/>
    <numFmt numFmtId="171" formatCode="[$-409]dddd\,\ mmmm\ dd\,\ yyyy"/>
    <numFmt numFmtId="172" formatCode="mmmm\ d\,\ yyyy"/>
    <numFmt numFmtId="173" formatCode="0.0000%"/>
    <numFmt numFmtId="174" formatCode="#,##0.0_);\(#,##0.0\)"/>
    <numFmt numFmtId="175" formatCode="0.0%"/>
    <numFmt numFmtId="176" formatCode="#,##0;[Red]#,##0"/>
    <numFmt numFmtId="177" formatCode="&quot;$&quot;#,##0"/>
    <numFmt numFmtId="178" formatCode="0_);[Red]\(0\)"/>
    <numFmt numFmtId="179" formatCode="0.000000"/>
    <numFmt numFmtId="180" formatCode="0.00000000"/>
    <numFmt numFmtId="181" formatCode="0.00_)"/>
    <numFmt numFmtId="182" formatCode="#,##0.0000"/>
    <numFmt numFmtId="183" formatCode="#,##0.0"/>
    <numFmt numFmtId="184" formatCode="_(* #,##0.0_);_(* \(#,##0.0\);_(* &quot;-&quot;??_);_(@_)"/>
    <numFmt numFmtId="185" formatCode="&quot;$&quot;#,##0.00"/>
    <numFmt numFmtId="186" formatCode="[$$-409]#,##0"/>
    <numFmt numFmtId="187" formatCode="[$$-409]#,##0.0"/>
    <numFmt numFmtId="188" formatCode="[$$-409]#,##0_);\([$$-409]#,##0\)"/>
    <numFmt numFmtId="189" formatCode="0.00000000000"/>
    <numFmt numFmtId="190" formatCode="#,##0.00000000000"/>
    <numFmt numFmtId="191" formatCode="m/d/yy;@"/>
    <numFmt numFmtId="192" formatCode="mm/dd/yy;@"/>
    <numFmt numFmtId="193" formatCode="[$-409]mmmm\ d\,\ yyyy;@"/>
    <numFmt numFmtId="194" formatCode="#,##0.00;[Red]#,##0.00"/>
    <numFmt numFmtId="195" formatCode="0.000000%"/>
    <numFmt numFmtId="196" formatCode="#,##0.000000_);\(#,##0.000000\)"/>
    <numFmt numFmtId="197" formatCode="#,##0.00000000_);\(#,##0.00000000\)"/>
    <numFmt numFmtId="198" formatCode="0.00000000%"/>
    <numFmt numFmtId="199" formatCode="&quot;$&quot;#,##0;[Red]&quot;$&quot;#,##0"/>
    <numFmt numFmtId="200" formatCode="00000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.95"/>
      <color indexed="36"/>
      <name val="Helv"/>
      <family val="0"/>
    </font>
    <font>
      <u val="single"/>
      <sz val="5.95"/>
      <color indexed="12"/>
      <name val="Helv"/>
      <family val="0"/>
    </font>
    <font>
      <sz val="7"/>
      <name val="Helv"/>
      <family val="0"/>
    </font>
    <font>
      <sz val="6"/>
      <name val="Helv"/>
      <family val="0"/>
    </font>
    <font>
      <b/>
      <sz val="9"/>
      <name val="MS Sans Serif"/>
      <family val="2"/>
    </font>
    <font>
      <b/>
      <sz val="14"/>
      <name val="Arial"/>
      <family val="2"/>
    </font>
    <font>
      <b/>
      <u val="single"/>
      <sz val="9"/>
      <name val="MS Sans Serif"/>
      <family val="0"/>
    </font>
    <font>
      <sz val="9"/>
      <name val="MS Sans Serif"/>
      <family val="0"/>
    </font>
    <font>
      <sz val="8"/>
      <name val="Arial"/>
      <family val="2"/>
    </font>
    <font>
      <b/>
      <sz val="8"/>
      <name val="MS Sans Serif"/>
      <family val="2"/>
    </font>
    <font>
      <sz val="9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0" fontId="0" fillId="0" borderId="0">
      <alignment/>
      <protection/>
    </xf>
    <xf numFmtId="37" fontId="6" fillId="0" borderId="0">
      <alignment/>
      <protection/>
    </xf>
    <xf numFmtId="168" fontId="7" fillId="0" borderId="0">
      <alignment/>
      <protection/>
    </xf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24" applyFont="1" applyFill="1" applyAlignment="1">
      <alignment horizontal="centerContinuous"/>
      <protection/>
    </xf>
    <xf numFmtId="0" fontId="0" fillId="0" borderId="0" xfId="24" applyFill="1" applyAlignment="1">
      <alignment horizontal="centerContinuous"/>
      <protection/>
    </xf>
    <xf numFmtId="0" fontId="0" fillId="0" borderId="0" xfId="24">
      <alignment/>
      <protection/>
    </xf>
    <xf numFmtId="0" fontId="1" fillId="0" borderId="0" xfId="24" applyFont="1" applyAlignment="1">
      <alignment horizontal="centerContinuous"/>
      <protection/>
    </xf>
    <xf numFmtId="0" fontId="0" fillId="0" borderId="0" xfId="24" applyAlignment="1">
      <alignment horizontal="centerContinuous"/>
      <protection/>
    </xf>
    <xf numFmtId="0" fontId="8" fillId="0" borderId="0" xfId="24" applyFont="1" applyAlignment="1">
      <alignment horizontal="center"/>
      <protection/>
    </xf>
    <xf numFmtId="172" fontId="1" fillId="0" borderId="0" xfId="24" applyNumberFormat="1" applyFont="1" applyAlignment="1">
      <alignment horizontal="centerContinuous"/>
      <protection/>
    </xf>
    <xf numFmtId="0" fontId="9" fillId="0" borderId="0" xfId="24" applyFont="1" applyAlignment="1">
      <alignment horizontal="centerContinuous"/>
      <protection/>
    </xf>
    <xf numFmtId="0" fontId="8" fillId="0" borderId="0" xfId="24" applyFont="1" applyFill="1" applyAlignment="1">
      <alignment horizontal="centerContinuous"/>
      <protection/>
    </xf>
    <xf numFmtId="0" fontId="8" fillId="0" borderId="1" xfId="24" applyFont="1" applyBorder="1" applyAlignment="1">
      <alignment horizontal="center"/>
      <protection/>
    </xf>
    <xf numFmtId="0" fontId="8" fillId="0" borderId="1" xfId="24" applyFont="1" applyBorder="1">
      <alignment/>
      <protection/>
    </xf>
    <xf numFmtId="0" fontId="8" fillId="0" borderId="2" xfId="24" applyFont="1" applyBorder="1" applyAlignment="1">
      <alignment horizontal="center"/>
      <protection/>
    </xf>
    <xf numFmtId="0" fontId="10" fillId="0" borderId="0" xfId="24" applyFont="1" applyAlignment="1">
      <alignment horizontal="left"/>
      <protection/>
    </xf>
    <xf numFmtId="0" fontId="8" fillId="0" borderId="0" xfId="24" applyFont="1">
      <alignment/>
      <protection/>
    </xf>
    <xf numFmtId="0" fontId="11" fillId="0" borderId="0" xfId="24" applyFont="1">
      <alignment/>
      <protection/>
    </xf>
    <xf numFmtId="0" fontId="10" fillId="0" borderId="0" xfId="24" applyFont="1" applyAlignment="1">
      <alignment horizontal="left"/>
      <protection/>
    </xf>
    <xf numFmtId="0" fontId="8" fillId="0" borderId="0" xfId="24" applyFont="1">
      <alignment/>
      <protection/>
    </xf>
    <xf numFmtId="0" fontId="11" fillId="0" borderId="0" xfId="24" applyFont="1">
      <alignment/>
      <protection/>
    </xf>
    <xf numFmtId="38" fontId="11" fillId="0" borderId="0" xfId="15" applyNumberFormat="1" applyFont="1" applyAlignment="1">
      <alignment horizontal="left"/>
    </xf>
    <xf numFmtId="0" fontId="1" fillId="0" borderId="0" xfId="24" applyFont="1">
      <alignment/>
      <protection/>
    </xf>
    <xf numFmtId="3" fontId="11" fillId="0" borderId="0" xfId="15" applyNumberFormat="1" applyFont="1" applyAlignment="1">
      <alignment/>
    </xf>
    <xf numFmtId="3" fontId="0" fillId="0" borderId="0" xfId="24" applyNumberFormat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left"/>
      <protection/>
    </xf>
    <xf numFmtId="3" fontId="11" fillId="0" borderId="0" xfId="0" applyNumberFormat="1" applyFont="1" applyFill="1" applyBorder="1" applyAlignment="1" applyProtection="1">
      <alignment/>
      <protection/>
    </xf>
    <xf numFmtId="3" fontId="12" fillId="0" borderId="0" xfId="22" applyNumberFormat="1" applyFont="1" applyFill="1" applyBorder="1" applyAlignment="1" applyProtection="1">
      <alignment horizontal="right"/>
      <protection/>
    </xf>
    <xf numFmtId="37" fontId="12" fillId="2" borderId="0" xfId="23" applyFont="1" applyFill="1" applyAlignment="1" applyProtection="1">
      <alignment/>
      <protection/>
    </xf>
    <xf numFmtId="38" fontId="11" fillId="0" borderId="0" xfId="15" applyNumberFormat="1" applyFont="1" applyAlignment="1">
      <alignment/>
    </xf>
    <xf numFmtId="3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17" applyNumberFormat="1" applyFont="1" applyFill="1" applyAlignment="1">
      <alignment/>
    </xf>
    <xf numFmtId="3" fontId="12" fillId="0" borderId="0" xfId="17" applyNumberFormat="1" applyFont="1" applyFill="1" applyBorder="1" applyAlignment="1">
      <alignment horizontal="right"/>
    </xf>
    <xf numFmtId="0" fontId="0" fillId="3" borderId="0" xfId="24" applyFill="1">
      <alignment/>
      <protection/>
    </xf>
    <xf numFmtId="3" fontId="11" fillId="0" borderId="0" xfId="0" applyNumberFormat="1" applyFont="1" applyFill="1" applyAlignment="1">
      <alignment/>
    </xf>
    <xf numFmtId="3" fontId="12" fillId="0" borderId="0" xfId="22" applyNumberFormat="1" applyFont="1" applyFill="1" applyAlignment="1">
      <alignment horizontal="right"/>
      <protection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center" vertical="top"/>
      <protection/>
    </xf>
    <xf numFmtId="168" fontId="11" fillId="0" borderId="0" xfId="26" applyFont="1" applyFill="1">
      <alignment/>
      <protection/>
    </xf>
    <xf numFmtId="3" fontId="11" fillId="0" borderId="0" xfId="0" applyNumberFormat="1" applyFont="1" applyFill="1" applyAlignment="1" applyProtection="1">
      <alignment/>
      <protection/>
    </xf>
    <xf numFmtId="3" fontId="12" fillId="0" borderId="0" xfId="21" applyNumberFormat="1" applyFont="1" applyFill="1" applyAlignment="1" applyProtection="1">
      <alignment horizontal="right"/>
      <protection/>
    </xf>
    <xf numFmtId="0" fontId="0" fillId="0" borderId="0" xfId="24" applyFill="1">
      <alignment/>
      <protection/>
    </xf>
    <xf numFmtId="3" fontId="11" fillId="0" borderId="0" xfId="15" applyNumberFormat="1" applyFont="1" applyFill="1" applyAlignment="1">
      <alignment/>
    </xf>
    <xf numFmtId="3" fontId="12" fillId="0" borderId="0" xfId="15" applyNumberFormat="1" applyFont="1" applyFill="1" applyAlignment="1">
      <alignment horizontal="right"/>
    </xf>
    <xf numFmtId="0" fontId="8" fillId="0" borderId="0" xfId="24" applyFont="1" applyFill="1" applyAlignment="1">
      <alignment horizontal="center"/>
      <protection/>
    </xf>
    <xf numFmtId="3" fontId="12" fillId="0" borderId="0" xfId="22" applyNumberFormat="1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3" fontId="11" fillId="0" borderId="0" xfId="22" applyNumberFormat="1" applyFont="1" applyFill="1" applyAlignment="1">
      <alignment horizontal="right"/>
      <protection/>
    </xf>
    <xf numFmtId="0" fontId="11" fillId="0" borderId="0" xfId="22" applyFont="1" applyFill="1" applyAlignment="1">
      <alignment horizontal="left"/>
      <protection/>
    </xf>
    <xf numFmtId="3" fontId="11" fillId="0" borderId="0" xfId="17" applyNumberFormat="1" applyFont="1" applyFill="1" applyAlignment="1">
      <alignment horizontal="right"/>
    </xf>
    <xf numFmtId="0" fontId="11" fillId="0" borderId="0" xfId="22" applyFont="1" applyFill="1" applyBorder="1" applyAlignment="1">
      <alignment horizontal="left" vertical="center"/>
      <protection/>
    </xf>
    <xf numFmtId="3" fontId="11" fillId="0" borderId="0" xfId="22" applyNumberFormat="1" applyFont="1" applyFill="1" applyBorder="1" applyAlignment="1" applyProtection="1">
      <alignment vertical="center"/>
      <protection/>
    </xf>
    <xf numFmtId="37" fontId="8" fillId="0" borderId="0" xfId="25" applyFont="1" applyFill="1" applyBorder="1" applyAlignment="1" applyProtection="1">
      <alignment horizontal="center" vertical="top"/>
      <protection/>
    </xf>
    <xf numFmtId="3" fontId="11" fillId="0" borderId="0" xfId="22" applyNumberFormat="1" applyFont="1" applyFill="1" applyBorder="1" applyAlignment="1" applyProtection="1">
      <alignment horizontal="right"/>
      <protection/>
    </xf>
    <xf numFmtId="3" fontId="11" fillId="0" borderId="0" xfId="15" applyNumberFormat="1" applyFont="1" applyFill="1" applyAlignment="1">
      <alignment horizontal="right"/>
    </xf>
    <xf numFmtId="3" fontId="11" fillId="0" borderId="0" xfId="22" applyNumberFormat="1" applyFont="1" applyFill="1">
      <alignment/>
      <protection/>
    </xf>
    <xf numFmtId="0" fontId="11" fillId="0" borderId="0" xfId="0" applyFont="1" applyFill="1" applyBorder="1" applyAlignment="1">
      <alignment vertical="center"/>
    </xf>
    <xf numFmtId="0" fontId="11" fillId="0" borderId="0" xfId="21" applyFont="1" applyFill="1" applyAlignment="1">
      <alignment horizontal="left"/>
      <protection/>
    </xf>
    <xf numFmtId="3" fontId="11" fillId="0" borderId="0" xfId="21" applyNumberFormat="1" applyFont="1" applyFill="1" applyProtection="1">
      <alignment/>
      <protection/>
    </xf>
    <xf numFmtId="0" fontId="11" fillId="0" borderId="0" xfId="22" applyFont="1" applyFill="1" applyBorder="1" applyAlignment="1">
      <alignment horizontal="left" vertical="top"/>
      <protection/>
    </xf>
    <xf numFmtId="3" fontId="11" fillId="0" borderId="0" xfId="22" applyNumberFormat="1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3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Alignment="1">
      <alignment horizontal="left" wrapText="1"/>
    </xf>
    <xf numFmtId="0" fontId="11" fillId="0" borderId="0" xfId="22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 vertical="top"/>
      <protection/>
    </xf>
    <xf numFmtId="3" fontId="11" fillId="0" borderId="0" xfId="0" applyNumberFormat="1" applyFont="1" applyFill="1" applyAlignment="1">
      <alignment vertical="top"/>
    </xf>
    <xf numFmtId="0" fontId="1" fillId="0" borderId="0" xfId="24" applyFont="1" applyFill="1" applyAlignment="1">
      <alignment horizontal="center"/>
      <protection/>
    </xf>
    <xf numFmtId="3" fontId="11" fillId="0" borderId="2" xfId="15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0" xfId="24" applyBorder="1">
      <alignment/>
      <protection/>
    </xf>
    <xf numFmtId="0" fontId="11" fillId="0" borderId="0" xfId="24" applyFont="1" applyFill="1">
      <alignment/>
      <protection/>
    </xf>
    <xf numFmtId="0" fontId="8" fillId="0" borderId="0" xfId="24" applyFont="1" applyFill="1">
      <alignment/>
      <protection/>
    </xf>
    <xf numFmtId="177" fontId="8" fillId="0" borderId="3" xfId="17" applyNumberFormat="1" applyFont="1" applyFill="1" applyBorder="1" applyAlignment="1">
      <alignment/>
    </xf>
    <xf numFmtId="6" fontId="8" fillId="0" borderId="0" xfId="17" applyNumberFormat="1" applyFont="1" applyFill="1" applyBorder="1" applyAlignment="1">
      <alignment/>
    </xf>
    <xf numFmtId="3" fontId="8" fillId="0" borderId="0" xfId="15" applyNumberFormat="1" applyFont="1" applyAlignment="1">
      <alignment/>
    </xf>
    <xf numFmtId="38" fontId="8" fillId="0" borderId="0" xfId="15" applyNumberFormat="1" applyFont="1" applyBorder="1" applyAlignment="1">
      <alignment/>
    </xf>
    <xf numFmtId="3" fontId="8" fillId="0" borderId="0" xfId="27" applyNumberFormat="1" applyFont="1" applyFill="1" applyBorder="1" applyAlignment="1">
      <alignment horizontal="right"/>
      <protection/>
    </xf>
    <xf numFmtId="177" fontId="8" fillId="0" borderId="0" xfId="27" applyNumberFormat="1" applyFont="1" applyFill="1" applyBorder="1" applyAlignment="1" applyProtection="1">
      <alignment/>
      <protection/>
    </xf>
    <xf numFmtId="3" fontId="8" fillId="0" borderId="0" xfId="27" applyNumberFormat="1" applyFont="1" applyFill="1" applyBorder="1" applyAlignment="1">
      <alignment/>
      <protection/>
    </xf>
    <xf numFmtId="37" fontId="13" fillId="0" borderId="0" xfId="25" applyNumberFormat="1" applyFont="1" applyFill="1" applyBorder="1" applyAlignment="1">
      <alignment horizontal="right"/>
      <protection/>
    </xf>
    <xf numFmtId="177" fontId="8" fillId="0" borderId="0" xfId="15" applyNumberFormat="1" applyFont="1" applyAlignment="1">
      <alignment/>
    </xf>
    <xf numFmtId="177" fontId="8" fillId="0" borderId="0" xfId="17" applyNumberFormat="1" applyFont="1" applyAlignment="1">
      <alignment/>
    </xf>
    <xf numFmtId="6" fontId="8" fillId="0" borderId="0" xfId="17" applyNumberFormat="1" applyFont="1" applyBorder="1" applyAlignment="1">
      <alignment/>
    </xf>
    <xf numFmtId="3" fontId="8" fillId="0" borderId="0" xfId="15" applyNumberFormat="1" applyFont="1" applyBorder="1" applyAlignment="1">
      <alignment/>
    </xf>
    <xf numFmtId="3" fontId="11" fillId="0" borderId="0" xfId="24" applyNumberFormat="1" applyFont="1" applyFill="1" applyBorder="1">
      <alignment/>
      <protection/>
    </xf>
    <xf numFmtId="0" fontId="0" fillId="0" borderId="0" xfId="24" applyFont="1">
      <alignment/>
      <protection/>
    </xf>
    <xf numFmtId="3" fontId="11" fillId="0" borderId="0" xfId="15" applyNumberFormat="1" applyFont="1" applyAlignment="1">
      <alignment/>
    </xf>
    <xf numFmtId="38" fontId="11" fillId="0" borderId="0" xfId="15" applyNumberFormat="1" applyFont="1" applyAlignment="1">
      <alignment/>
    </xf>
    <xf numFmtId="3" fontId="0" fillId="4" borderId="0" xfId="24" applyNumberFormat="1" applyFill="1">
      <alignment/>
      <protection/>
    </xf>
    <xf numFmtId="37" fontId="11" fillId="0" borderId="0" xfId="25" applyFont="1" applyFill="1" applyBorder="1" applyAlignment="1">
      <alignment vertical="top"/>
      <protection/>
    </xf>
    <xf numFmtId="37" fontId="11" fillId="0" borderId="0" xfId="25" applyNumberFormat="1" applyFont="1" applyFill="1" applyAlignment="1">
      <alignment horizontal="right"/>
      <protection/>
    </xf>
    <xf numFmtId="37" fontId="11" fillId="0" borderId="0" xfId="25" applyFont="1" applyFill="1" applyBorder="1" applyAlignment="1" applyProtection="1">
      <alignment horizontal="left" vertical="top"/>
      <protection/>
    </xf>
    <xf numFmtId="37" fontId="14" fillId="0" borderId="0" xfId="25" applyNumberFormat="1" applyFont="1" applyFill="1" applyBorder="1" applyAlignment="1">
      <alignment horizontal="right"/>
      <protection/>
    </xf>
    <xf numFmtId="37" fontId="14" fillId="0" borderId="0" xfId="25" applyNumberFormat="1" applyFont="1" applyFill="1" applyAlignment="1">
      <alignment horizontal="right"/>
      <protection/>
    </xf>
    <xf numFmtId="3" fontId="11" fillId="0" borderId="0" xfId="27" applyNumberFormat="1" applyFont="1" applyFill="1" applyAlignment="1">
      <alignment/>
      <protection/>
    </xf>
    <xf numFmtId="0" fontId="11" fillId="0" borderId="0" xfId="0" applyFont="1" applyBorder="1" applyAlignment="1" applyProtection="1">
      <alignment horizontal="left"/>
      <protection/>
    </xf>
    <xf numFmtId="3" fontId="11" fillId="0" borderId="0" xfId="22" applyNumberFormat="1" applyFont="1" applyFill="1" applyBorder="1" applyAlignment="1">
      <alignment horizontal="right"/>
      <protection/>
    </xf>
    <xf numFmtId="3" fontId="11" fillId="0" borderId="2" xfId="0" applyNumberFormat="1" applyFont="1" applyFill="1" applyBorder="1" applyAlignment="1" applyProtection="1">
      <alignment/>
      <protection/>
    </xf>
    <xf numFmtId="177" fontId="11" fillId="0" borderId="0" xfId="24" applyNumberFormat="1" applyFont="1">
      <alignment/>
      <protection/>
    </xf>
    <xf numFmtId="177" fontId="8" fillId="0" borderId="0" xfId="27" applyNumberFormat="1" applyFont="1" applyFill="1" applyAlignment="1">
      <alignment/>
      <protection/>
    </xf>
    <xf numFmtId="177" fontId="11" fillId="0" borderId="0" xfId="15" applyNumberFormat="1" applyFont="1" applyAlignment="1">
      <alignment/>
    </xf>
    <xf numFmtId="3" fontId="11" fillId="0" borderId="0" xfId="24" applyNumberFormat="1" applyFont="1">
      <alignment/>
      <protection/>
    </xf>
    <xf numFmtId="3" fontId="0" fillId="0" borderId="0" xfId="24" applyNumberFormat="1" applyFill="1">
      <alignment/>
      <protection/>
    </xf>
    <xf numFmtId="37" fontId="8" fillId="0" borderId="0" xfId="27" applyFont="1" applyFill="1" applyAlignment="1" applyProtection="1">
      <alignment horizontal="center"/>
      <protection/>
    </xf>
    <xf numFmtId="168" fontId="11" fillId="0" borderId="0" xfId="26" applyFont="1" applyFill="1" applyAlignment="1">
      <alignment horizontal="left"/>
      <protection/>
    </xf>
    <xf numFmtId="3" fontId="11" fillId="0" borderId="0" xfId="0" applyNumberFormat="1" applyFont="1" applyFill="1" applyAlignment="1">
      <alignment/>
    </xf>
    <xf numFmtId="37" fontId="11" fillId="0" borderId="0" xfId="27" applyFont="1" applyFill="1" applyAlignment="1" applyProtection="1">
      <alignment horizontal="left"/>
      <protection/>
    </xf>
    <xf numFmtId="3" fontId="11" fillId="0" borderId="0" xfId="15" applyNumberFormat="1" applyFont="1" applyFill="1" applyBorder="1" applyAlignment="1">
      <alignment/>
    </xf>
    <xf numFmtId="3" fontId="11" fillId="0" borderId="2" xfId="22" applyNumberFormat="1" applyFont="1" applyFill="1" applyBorder="1" applyAlignment="1">
      <alignment horizontal="right"/>
      <protection/>
    </xf>
    <xf numFmtId="0" fontId="11" fillId="0" borderId="0" xfId="24" applyFont="1" applyBorder="1">
      <alignment/>
      <protection/>
    </xf>
    <xf numFmtId="3" fontId="11" fillId="0" borderId="0" xfId="24" applyNumberFormat="1" applyFont="1" applyAlignment="1">
      <alignment horizontal="right"/>
      <protection/>
    </xf>
    <xf numFmtId="177" fontId="8" fillId="0" borderId="3" xfId="17" applyNumberFormat="1" applyFont="1" applyFill="1" applyBorder="1" applyAlignment="1">
      <alignment horizontal="right"/>
    </xf>
    <xf numFmtId="177" fontId="11" fillId="0" borderId="0" xfId="15" applyNumberFormat="1" applyFont="1" applyAlignment="1">
      <alignment horizontal="right"/>
    </xf>
    <xf numFmtId="0" fontId="8" fillId="0" borderId="0" xfId="24" applyFont="1" applyFill="1" applyAlignment="1">
      <alignment horizontal="center"/>
      <protection/>
    </xf>
    <xf numFmtId="0" fontId="0" fillId="0" borderId="0" xfId="24" applyFont="1">
      <alignment/>
      <protection/>
    </xf>
    <xf numFmtId="0" fontId="12" fillId="0" borderId="0" xfId="0" applyFont="1" applyFill="1" applyAlignment="1">
      <alignment/>
    </xf>
    <xf numFmtId="3" fontId="12" fillId="0" borderId="0" xfId="15" applyNumberFormat="1" applyFont="1" applyFill="1" applyAlignment="1">
      <alignment/>
    </xf>
    <xf numFmtId="3" fontId="11" fillId="0" borderId="0" xfId="15" applyNumberFormat="1" applyFont="1" applyBorder="1" applyAlignment="1">
      <alignment/>
    </xf>
    <xf numFmtId="0" fontId="8" fillId="0" borderId="0" xfId="24" applyFont="1" applyAlignment="1">
      <alignment horizontal="center"/>
      <protection/>
    </xf>
    <xf numFmtId="0" fontId="1" fillId="0" borderId="0" xfId="24" applyFont="1" applyAlignment="1">
      <alignment horizontal="center"/>
      <protection/>
    </xf>
    <xf numFmtId="0" fontId="1" fillId="0" borderId="0" xfId="24" applyFont="1">
      <alignment/>
      <protection/>
    </xf>
    <xf numFmtId="38" fontId="0" fillId="0" borderId="0" xfId="15" applyNumberFormat="1" applyAlignment="1">
      <alignment/>
    </xf>
    <xf numFmtId="0" fontId="1" fillId="0" borderId="0" xfId="24" applyFont="1" applyAlignment="1">
      <alignment horizontal="center"/>
      <protection/>
    </xf>
    <xf numFmtId="3" fontId="11" fillId="0" borderId="0" xfId="24" applyNumberFormat="1" applyFont="1" applyBorder="1">
      <alignment/>
      <protection/>
    </xf>
    <xf numFmtId="38" fontId="8" fillId="0" borderId="0" xfId="15" applyNumberFormat="1" applyFont="1" applyBorder="1" applyAlignment="1">
      <alignment horizontal="right"/>
    </xf>
    <xf numFmtId="0" fontId="0" fillId="0" borderId="0" xfId="24" applyAlignment="1">
      <alignment horizontal="center"/>
      <protection/>
    </xf>
    <xf numFmtId="0" fontId="8" fillId="0" borderId="0" xfId="24" applyFont="1" applyAlignment="1">
      <alignment horizontal="center"/>
      <protection/>
    </xf>
    <xf numFmtId="172" fontId="8" fillId="0" borderId="0" xfId="24" applyNumberFormat="1" applyFont="1" applyAlignment="1">
      <alignment horizontal="center"/>
      <protection/>
    </xf>
    <xf numFmtId="49" fontId="8" fillId="0" borderId="0" xfId="27" applyNumberFormat="1" applyFont="1" applyFill="1" applyAlignment="1">
      <alignment horizontal="left" wrapText="1"/>
      <protection/>
    </xf>
    <xf numFmtId="49" fontId="11" fillId="0" borderId="0" xfId="0" applyNumberFormat="1" applyFont="1" applyAlignment="1">
      <alignment horizontal="left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06cip2August192004" xfId="21"/>
    <cellStyle name="Normal_0506cip2August32004" xfId="22"/>
    <cellStyle name="Normal_3year.PECO.1115" xfId="23"/>
    <cellStyle name="Normal_3yearPECO" xfId="24"/>
    <cellStyle name="Normal_3yearPECO.project.100702" xfId="25"/>
    <cellStyle name="Normal_CIP_2002" xfId="26"/>
    <cellStyle name="Normal_PECO.080105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2005-06\PECO.5year.05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DCU%20LIST.Q&amp;K.RE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an%20Goldstein\Local%20Settings\Temporary%20Internet%20Files\OLK28\2005-06\PECO.5year.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-06 ver K"/>
      <sheetName val="2005-06 ver Q"/>
      <sheetName val="2005-06 ver Q&amp;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289"/>
  <sheetViews>
    <sheetView showGridLines="0" tabSelected="1" zoomScale="90" zoomScaleNormal="90" workbookViewId="0" topLeftCell="A1">
      <selection activeCell="C1" sqref="C1"/>
    </sheetView>
  </sheetViews>
  <sheetFormatPr defaultColWidth="9.140625" defaultRowHeight="12.75"/>
  <cols>
    <col min="1" max="1" width="10.421875" style="3" customWidth="1"/>
    <col min="2" max="2" width="8.7109375" style="3" customWidth="1"/>
    <col min="3" max="3" width="51.8515625" style="3" customWidth="1"/>
    <col min="4" max="4" width="15.28125" style="3" customWidth="1"/>
    <col min="5" max="5" width="1.28515625" style="3" customWidth="1"/>
    <col min="6" max="6" width="10.8515625" style="3" bestFit="1" customWidth="1"/>
    <col min="7" max="7" width="35.7109375" style="3" customWidth="1"/>
    <col min="8" max="8" width="15.7109375" style="3" customWidth="1"/>
    <col min="9" max="9" width="10.00390625" style="3" customWidth="1"/>
    <col min="10" max="10" width="9.57421875" style="3" customWidth="1"/>
    <col min="11" max="11" width="9.8515625" style="3" bestFit="1" customWidth="1"/>
    <col min="12" max="16384" width="9.140625" style="3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4" t="s">
        <v>1</v>
      </c>
      <c r="B2" s="5"/>
      <c r="C2" s="5"/>
      <c r="D2" s="5"/>
    </row>
    <row r="3" spans="1:4" ht="12.75">
      <c r="A3" s="126" t="s">
        <v>2</v>
      </c>
      <c r="B3" s="126"/>
      <c r="C3" s="126"/>
      <c r="D3" s="126"/>
    </row>
    <row r="4" spans="1:4" ht="18">
      <c r="A4" s="7"/>
      <c r="B4" s="5"/>
      <c r="C4" s="8"/>
      <c r="D4" s="5"/>
    </row>
    <row r="5" spans="1:4" ht="12.75">
      <c r="A5" s="127">
        <v>38771</v>
      </c>
      <c r="B5" s="127"/>
      <c r="C5" s="127"/>
      <c r="D5" s="127"/>
    </row>
    <row r="6" spans="1:4" ht="12.75">
      <c r="A6" s="127"/>
      <c r="B6" s="127"/>
      <c r="C6" s="127"/>
      <c r="D6" s="127"/>
    </row>
    <row r="7" spans="1:4" ht="12.75">
      <c r="A7" s="9"/>
      <c r="B7" s="2"/>
      <c r="C7" s="2"/>
      <c r="D7" s="2"/>
    </row>
    <row r="8" spans="1:4" ht="12.75">
      <c r="A8" s="10" t="s">
        <v>3</v>
      </c>
      <c r="B8" s="11"/>
      <c r="C8" s="11"/>
      <c r="D8" s="10" t="s">
        <v>4</v>
      </c>
    </row>
    <row r="9" spans="1:4" ht="12.75">
      <c r="A9" s="12" t="s">
        <v>5</v>
      </c>
      <c r="B9" s="12" t="s">
        <v>6</v>
      </c>
      <c r="C9" s="12" t="s">
        <v>7</v>
      </c>
      <c r="D9" s="12" t="s">
        <v>8</v>
      </c>
    </row>
    <row r="10" spans="1:4" ht="12.75">
      <c r="A10" s="13"/>
      <c r="B10" s="14"/>
      <c r="C10" s="15"/>
      <c r="D10" s="15"/>
    </row>
    <row r="11" spans="1:6" ht="12.75">
      <c r="A11" s="16" t="s">
        <v>9</v>
      </c>
      <c r="B11" s="17"/>
      <c r="C11" s="18"/>
      <c r="D11" s="19" t="s">
        <v>10</v>
      </c>
      <c r="F11" s="20" t="s">
        <v>11</v>
      </c>
    </row>
    <row r="12" spans="1:10" ht="12.75">
      <c r="A12" s="18"/>
      <c r="B12" s="18"/>
      <c r="C12" s="18"/>
      <c r="D12" s="18"/>
      <c r="G12" s="21"/>
      <c r="I12" s="22"/>
      <c r="J12" s="22"/>
    </row>
    <row r="13" spans="1:10" ht="12.75">
      <c r="A13" s="6">
        <v>1</v>
      </c>
      <c r="B13" s="23" t="s">
        <v>12</v>
      </c>
      <c r="C13" s="24" t="s">
        <v>13</v>
      </c>
      <c r="D13" s="25">
        <f>13634000</f>
        <v>13634000</v>
      </c>
      <c r="F13" s="26"/>
      <c r="G13" s="27"/>
      <c r="H13" s="28"/>
      <c r="I13" s="22"/>
      <c r="J13" s="22"/>
    </row>
    <row r="14" spans="1:10" ht="12.75">
      <c r="A14" s="6">
        <v>2</v>
      </c>
      <c r="B14" s="23" t="s">
        <v>14</v>
      </c>
      <c r="C14" s="24" t="s">
        <v>15</v>
      </c>
      <c r="D14" s="29">
        <v>6400000</v>
      </c>
      <c r="F14" s="26"/>
      <c r="G14" s="27"/>
      <c r="I14" s="22"/>
      <c r="J14" s="22"/>
    </row>
    <row r="15" spans="1:11" ht="12.75">
      <c r="A15" s="6">
        <v>3</v>
      </c>
      <c r="B15" s="23" t="s">
        <v>16</v>
      </c>
      <c r="C15" s="24" t="s">
        <v>17</v>
      </c>
      <c r="D15" s="30">
        <v>3851140</v>
      </c>
      <c r="F15" s="31"/>
      <c r="G15" s="27"/>
      <c r="I15" s="22"/>
      <c r="J15" s="22"/>
      <c r="K15" s="32"/>
    </row>
    <row r="16" spans="1:10" ht="12.75">
      <c r="A16" s="6">
        <v>4</v>
      </c>
      <c r="B16" s="23" t="s">
        <v>18</v>
      </c>
      <c r="C16" s="24" t="s">
        <v>15</v>
      </c>
      <c r="D16" s="33">
        <f>10000000-1700000</f>
        <v>8300000</v>
      </c>
      <c r="F16" s="34"/>
      <c r="G16" s="27"/>
      <c r="I16" s="22"/>
      <c r="J16" s="22"/>
    </row>
    <row r="17" spans="1:10" ht="12.75">
      <c r="A17" s="6">
        <v>5</v>
      </c>
      <c r="B17" s="23" t="s">
        <v>18</v>
      </c>
      <c r="C17" s="35" t="s">
        <v>19</v>
      </c>
      <c r="D17" s="33">
        <v>1500000</v>
      </c>
      <c r="F17" s="34"/>
      <c r="G17" s="27"/>
      <c r="I17" s="22"/>
      <c r="J17" s="22"/>
    </row>
    <row r="18" spans="1:10" ht="12.75">
      <c r="A18" s="6">
        <v>6</v>
      </c>
      <c r="B18" s="36" t="s">
        <v>18</v>
      </c>
      <c r="C18" s="37" t="s">
        <v>20</v>
      </c>
      <c r="D18" s="33">
        <v>825000</v>
      </c>
      <c r="F18" s="34"/>
      <c r="G18" s="27"/>
      <c r="I18" s="22"/>
      <c r="J18" s="22"/>
    </row>
    <row r="19" spans="1:10" ht="12.75">
      <c r="A19" s="6">
        <v>7</v>
      </c>
      <c r="B19" s="23" t="s">
        <v>21</v>
      </c>
      <c r="C19" s="24" t="s">
        <v>15</v>
      </c>
      <c r="D19" s="33">
        <v>3150000</v>
      </c>
      <c r="F19" s="34"/>
      <c r="G19" s="27"/>
      <c r="I19" s="22"/>
      <c r="J19" s="22"/>
    </row>
    <row r="20" spans="1:11" ht="12.75">
      <c r="A20" s="6">
        <v>8</v>
      </c>
      <c r="B20" s="23" t="s">
        <v>22</v>
      </c>
      <c r="C20" s="24" t="s">
        <v>15</v>
      </c>
      <c r="D20" s="38">
        <v>4500000</v>
      </c>
      <c r="F20" s="39"/>
      <c r="G20" s="27"/>
      <c r="I20" s="22"/>
      <c r="J20" s="22"/>
      <c r="K20" s="40"/>
    </row>
    <row r="21" spans="1:11" ht="12.75">
      <c r="A21" s="6">
        <v>9</v>
      </c>
      <c r="B21" s="23" t="s">
        <v>23</v>
      </c>
      <c r="C21" s="24" t="s">
        <v>15</v>
      </c>
      <c r="D21" s="33">
        <v>8000000</v>
      </c>
      <c r="F21" s="34"/>
      <c r="G21" s="27"/>
      <c r="I21" s="22"/>
      <c r="J21" s="22"/>
      <c r="K21" s="32"/>
    </row>
    <row r="22" spans="1:10" ht="12.75">
      <c r="A22" s="6">
        <v>10</v>
      </c>
      <c r="B22" s="23" t="s">
        <v>24</v>
      </c>
      <c r="C22" s="24" t="s">
        <v>15</v>
      </c>
      <c r="D22" s="41">
        <v>7000000</v>
      </c>
      <c r="F22" s="42"/>
      <c r="G22" s="27"/>
      <c r="I22" s="22"/>
      <c r="J22" s="22"/>
    </row>
    <row r="23" spans="1:7" ht="12.75">
      <c r="A23" s="43">
        <v>11</v>
      </c>
      <c r="B23" s="23" t="s">
        <v>25</v>
      </c>
      <c r="C23" s="24" t="s">
        <v>15</v>
      </c>
      <c r="D23" s="38">
        <v>4000000</v>
      </c>
      <c r="F23" s="44"/>
      <c r="G23" s="27"/>
    </row>
    <row r="24" spans="1:8" ht="12.75">
      <c r="A24" s="43">
        <v>12</v>
      </c>
      <c r="B24" s="23" t="s">
        <v>26</v>
      </c>
      <c r="C24" s="35" t="s">
        <v>27</v>
      </c>
      <c r="D24" s="41">
        <v>5000000</v>
      </c>
      <c r="E24" s="40"/>
      <c r="F24" s="42"/>
      <c r="G24" s="27"/>
      <c r="H24" s="15"/>
    </row>
    <row r="25" spans="1:8" ht="12.75">
      <c r="A25" s="43">
        <v>13</v>
      </c>
      <c r="B25" s="23" t="s">
        <v>28</v>
      </c>
      <c r="C25" s="35" t="s">
        <v>15</v>
      </c>
      <c r="D25" s="41">
        <v>3914400</v>
      </c>
      <c r="E25" s="40"/>
      <c r="F25" s="42"/>
      <c r="G25" s="27"/>
      <c r="H25" s="15"/>
    </row>
    <row r="26" spans="1:5" ht="12.75">
      <c r="A26" s="43">
        <v>14</v>
      </c>
      <c r="B26" s="23" t="s">
        <v>21</v>
      </c>
      <c r="C26" s="45" t="s">
        <v>29</v>
      </c>
      <c r="D26" s="46">
        <v>1110100</v>
      </c>
      <c r="E26" s="40"/>
    </row>
    <row r="27" spans="1:5" ht="12.75">
      <c r="A27" s="43">
        <v>15</v>
      </c>
      <c r="B27" s="23" t="s">
        <v>16</v>
      </c>
      <c r="C27" s="47" t="s">
        <v>85</v>
      </c>
      <c r="D27" s="30">
        <v>2850000</v>
      </c>
      <c r="E27" s="40"/>
    </row>
    <row r="28" spans="1:5" ht="12.75">
      <c r="A28" s="43">
        <v>16</v>
      </c>
      <c r="B28" s="23" t="s">
        <v>16</v>
      </c>
      <c r="C28" s="24" t="s">
        <v>86</v>
      </c>
      <c r="D28" s="48">
        <v>2500000</v>
      </c>
      <c r="E28" s="40"/>
    </row>
    <row r="29" spans="1:5" ht="12.75">
      <c r="A29" s="43">
        <v>17</v>
      </c>
      <c r="B29" s="23" t="s">
        <v>14</v>
      </c>
      <c r="C29" s="49" t="s">
        <v>84</v>
      </c>
      <c r="D29" s="50">
        <v>3500000</v>
      </c>
      <c r="E29" s="40"/>
    </row>
    <row r="30" spans="1:5" ht="12.75">
      <c r="A30" s="43">
        <v>18</v>
      </c>
      <c r="B30" s="23" t="s">
        <v>24</v>
      </c>
      <c r="C30" s="47" t="s">
        <v>30</v>
      </c>
      <c r="D30" s="41">
        <v>1383261</v>
      </c>
      <c r="E30" s="40"/>
    </row>
    <row r="31" spans="1:5" ht="12.75">
      <c r="A31" s="43">
        <v>19</v>
      </c>
      <c r="B31" s="51" t="s">
        <v>12</v>
      </c>
      <c r="C31" s="45" t="s">
        <v>31</v>
      </c>
      <c r="D31" s="52">
        <v>5922300</v>
      </c>
      <c r="E31" s="40"/>
    </row>
    <row r="32" spans="1:5" ht="12.75">
      <c r="A32" s="43">
        <v>20</v>
      </c>
      <c r="B32" s="23" t="s">
        <v>24</v>
      </c>
      <c r="C32" s="47" t="s">
        <v>32</v>
      </c>
      <c r="D32" s="53">
        <v>2912000</v>
      </c>
      <c r="E32" s="40"/>
    </row>
    <row r="33" spans="1:5" ht="12.75">
      <c r="A33" s="43">
        <v>21</v>
      </c>
      <c r="B33" s="23" t="s">
        <v>25</v>
      </c>
      <c r="C33" s="47" t="s">
        <v>33</v>
      </c>
      <c r="D33" s="54">
        <v>12000000</v>
      </c>
      <c r="E33" s="40"/>
    </row>
    <row r="34" spans="1:5" ht="12.75">
      <c r="A34" s="43">
        <v>22</v>
      </c>
      <c r="B34" s="23" t="s">
        <v>23</v>
      </c>
      <c r="C34" s="47" t="s">
        <v>34</v>
      </c>
      <c r="D34" s="41">
        <f>11382295-2000000-71161+8150000-200000+264883+2567705-12155734+3930964</f>
        <v>11868952</v>
      </c>
      <c r="E34" s="40"/>
    </row>
    <row r="35" spans="1:5" ht="12.75">
      <c r="A35" s="6">
        <v>23</v>
      </c>
      <c r="B35" s="23" t="s">
        <v>14</v>
      </c>
      <c r="C35" s="55" t="s">
        <v>35</v>
      </c>
      <c r="D35" s="50">
        <v>11869540</v>
      </c>
      <c r="E35" s="40"/>
    </row>
    <row r="36" spans="1:5" ht="12.75">
      <c r="A36" s="6">
        <v>24</v>
      </c>
      <c r="B36" s="23" t="s">
        <v>22</v>
      </c>
      <c r="C36" s="56" t="s">
        <v>36</v>
      </c>
      <c r="D36" s="57">
        <v>16469532</v>
      </c>
      <c r="E36" s="40"/>
    </row>
    <row r="37" spans="1:5" ht="12.75">
      <c r="A37" s="43">
        <v>25</v>
      </c>
      <c r="B37" s="23" t="s">
        <v>14</v>
      </c>
      <c r="C37" s="58" t="s">
        <v>37</v>
      </c>
      <c r="D37" s="59">
        <v>2525000</v>
      </c>
      <c r="E37" s="40"/>
    </row>
    <row r="38" spans="1:5" ht="12.75">
      <c r="A38" s="6">
        <v>26</v>
      </c>
      <c r="B38" s="6" t="s">
        <v>12</v>
      </c>
      <c r="C38" s="60" t="s">
        <v>38</v>
      </c>
      <c r="D38" s="61">
        <f>33941300</f>
        <v>33941300</v>
      </c>
      <c r="E38" s="40"/>
    </row>
    <row r="39" spans="1:5" ht="12.75">
      <c r="A39" s="6">
        <v>27</v>
      </c>
      <c r="B39" s="6" t="s">
        <v>16</v>
      </c>
      <c r="C39" s="45" t="s">
        <v>39</v>
      </c>
      <c r="D39" s="30">
        <v>9364200</v>
      </c>
      <c r="E39" s="40"/>
    </row>
    <row r="40" spans="1:5" ht="12.75">
      <c r="A40" s="6">
        <v>28</v>
      </c>
      <c r="B40" s="36" t="s">
        <v>26</v>
      </c>
      <c r="C40" s="47" t="s">
        <v>40</v>
      </c>
      <c r="D40" s="41">
        <v>7116685</v>
      </c>
      <c r="E40" s="40"/>
    </row>
    <row r="41" spans="1:5" ht="12.75">
      <c r="A41" s="6">
        <v>29</v>
      </c>
      <c r="B41" s="36" t="s">
        <v>16</v>
      </c>
      <c r="C41" s="35" t="s">
        <v>41</v>
      </c>
      <c r="D41" s="30">
        <v>12623450</v>
      </c>
      <c r="E41" s="40"/>
    </row>
    <row r="42" spans="1:5" ht="12.75">
      <c r="A42" s="6">
        <v>30</v>
      </c>
      <c r="B42" s="23" t="s">
        <v>21</v>
      </c>
      <c r="C42" s="24" t="s">
        <v>42</v>
      </c>
      <c r="D42" s="46">
        <v>2000000</v>
      </c>
      <c r="E42" s="40"/>
    </row>
    <row r="43" spans="1:5" ht="12.75">
      <c r="A43" s="6">
        <v>31</v>
      </c>
      <c r="B43" s="23" t="s">
        <v>23</v>
      </c>
      <c r="C43" s="35" t="s">
        <v>43</v>
      </c>
      <c r="D43" s="33">
        <v>7875000</v>
      </c>
      <c r="E43" s="40"/>
    </row>
    <row r="44" spans="1:5" ht="12.75">
      <c r="A44" s="6">
        <v>32</v>
      </c>
      <c r="B44" s="36" t="s">
        <v>26</v>
      </c>
      <c r="C44" s="62" t="s">
        <v>44</v>
      </c>
      <c r="D44" s="41">
        <v>12762582</v>
      </c>
      <c r="E44" s="40"/>
    </row>
    <row r="45" spans="1:5" ht="12.75">
      <c r="A45" s="6">
        <v>33</v>
      </c>
      <c r="B45" s="23" t="s">
        <v>24</v>
      </c>
      <c r="C45" s="35" t="s">
        <v>45</v>
      </c>
      <c r="D45" s="41">
        <v>3131025</v>
      </c>
      <c r="E45" s="40"/>
    </row>
    <row r="46" spans="1:5" ht="12.75">
      <c r="A46" s="6">
        <v>34</v>
      </c>
      <c r="B46" s="23" t="s">
        <v>21</v>
      </c>
      <c r="C46" s="63" t="s">
        <v>46</v>
      </c>
      <c r="D46" s="33">
        <v>10009000</v>
      </c>
      <c r="E46" s="40"/>
    </row>
    <row r="47" spans="1:5" ht="12.75">
      <c r="A47" s="6">
        <v>35</v>
      </c>
      <c r="B47" s="23" t="s">
        <v>23</v>
      </c>
      <c r="C47" s="35" t="s">
        <v>47</v>
      </c>
      <c r="D47" s="33">
        <f>21382461-2565895</f>
        <v>18816566</v>
      </c>
      <c r="E47" s="40"/>
    </row>
    <row r="48" spans="1:5" ht="12.75">
      <c r="A48" s="6">
        <v>36</v>
      </c>
      <c r="B48" s="23" t="s">
        <v>24</v>
      </c>
      <c r="C48" s="35" t="s">
        <v>48</v>
      </c>
      <c r="D48" s="41">
        <v>12000000</v>
      </c>
      <c r="E48" s="40"/>
    </row>
    <row r="49" spans="1:5" ht="12.75">
      <c r="A49" s="6">
        <v>37</v>
      </c>
      <c r="B49" s="23" t="s">
        <v>26</v>
      </c>
      <c r="C49" s="45" t="s">
        <v>49</v>
      </c>
      <c r="D49" s="41">
        <f>20325996-3400000</f>
        <v>16925996</v>
      </c>
      <c r="E49" s="40"/>
    </row>
    <row r="50" spans="1:5" ht="12.75">
      <c r="A50" s="6">
        <v>38</v>
      </c>
      <c r="B50" s="23" t="s">
        <v>21</v>
      </c>
      <c r="C50" s="64" t="s">
        <v>50</v>
      </c>
      <c r="D50" s="65">
        <v>2682356</v>
      </c>
      <c r="E50" s="40"/>
    </row>
    <row r="51" spans="1:5" ht="12.75">
      <c r="A51" s="6">
        <v>39</v>
      </c>
      <c r="B51" s="23" t="s">
        <v>24</v>
      </c>
      <c r="C51" s="35" t="s">
        <v>51</v>
      </c>
      <c r="D51" s="41">
        <f>21653940-3034105</f>
        <v>18619835</v>
      </c>
      <c r="E51" s="40"/>
    </row>
    <row r="52" spans="1:5" ht="12.75">
      <c r="A52" s="6">
        <v>40</v>
      </c>
      <c r="B52" s="36" t="s">
        <v>18</v>
      </c>
      <c r="C52" s="37" t="s">
        <v>52</v>
      </c>
      <c r="D52" s="33">
        <f>3167602+9000000</f>
        <v>12167602</v>
      </c>
      <c r="E52" s="40"/>
    </row>
    <row r="53" spans="1:5" ht="12.75">
      <c r="A53" s="43">
        <v>41</v>
      </c>
      <c r="B53" s="36" t="s">
        <v>18</v>
      </c>
      <c r="C53" s="37" t="s">
        <v>53</v>
      </c>
      <c r="D53" s="33">
        <v>1700000</v>
      </c>
      <c r="E53" s="66"/>
    </row>
    <row r="54" spans="1:5" ht="12.75">
      <c r="A54" s="6">
        <v>42</v>
      </c>
      <c r="B54" s="36" t="s">
        <v>14</v>
      </c>
      <c r="C54" s="55" t="s">
        <v>54</v>
      </c>
      <c r="D54" s="29">
        <v>600000</v>
      </c>
      <c r="E54" s="40"/>
    </row>
    <row r="55" spans="1:5" ht="12.75">
      <c r="A55" s="6">
        <v>43</v>
      </c>
      <c r="B55" s="23" t="s">
        <v>28</v>
      </c>
      <c r="C55" s="62" t="s">
        <v>55</v>
      </c>
      <c r="D55" s="41">
        <v>700000</v>
      </c>
      <c r="E55" s="40"/>
    </row>
    <row r="56" spans="1:5" ht="12.75">
      <c r="A56" s="6">
        <v>44</v>
      </c>
      <c r="B56" s="23" t="s">
        <v>25</v>
      </c>
      <c r="C56" s="45" t="s">
        <v>56</v>
      </c>
      <c r="D56" s="38">
        <v>14000000</v>
      </c>
      <c r="E56" s="40"/>
    </row>
    <row r="57" spans="1:5" ht="12.75">
      <c r="A57" s="6">
        <v>45</v>
      </c>
      <c r="B57" s="23" t="s">
        <v>28</v>
      </c>
      <c r="C57" s="45" t="s">
        <v>56</v>
      </c>
      <c r="D57" s="67">
        <v>1400000</v>
      </c>
      <c r="E57" s="40"/>
    </row>
    <row r="58" spans="1:5" ht="12.75">
      <c r="A58" s="18"/>
      <c r="B58" s="36"/>
      <c r="C58" s="37"/>
      <c r="D58" s="33"/>
      <c r="E58" s="40"/>
    </row>
    <row r="59" spans="1:5" ht="12.75">
      <c r="A59" s="18"/>
      <c r="B59" s="36"/>
      <c r="C59" s="37"/>
      <c r="D59" s="33"/>
      <c r="E59" s="40"/>
    </row>
    <row r="60" spans="1:5" ht="12.75">
      <c r="A60" s="18"/>
      <c r="B60" s="36"/>
      <c r="C60" s="37"/>
      <c r="D60" s="33"/>
      <c r="E60" s="40"/>
    </row>
    <row r="61" spans="1:5" ht="12.75">
      <c r="A61" s="18"/>
      <c r="B61" s="36"/>
      <c r="C61" s="37"/>
      <c r="D61" s="68"/>
      <c r="E61" s="40"/>
    </row>
    <row r="62" spans="1:9" ht="12.75">
      <c r="A62" s="43"/>
      <c r="B62" s="18"/>
      <c r="C62" s="18"/>
      <c r="D62" s="18"/>
      <c r="E62" s="40"/>
      <c r="F62" s="40"/>
      <c r="G62" s="69"/>
      <c r="H62" s="69"/>
      <c r="I62" s="69"/>
    </row>
    <row r="63" spans="1:9" ht="13.5" thickBot="1">
      <c r="A63" s="70"/>
      <c r="B63" s="71"/>
      <c r="C63" s="43" t="s">
        <v>57</v>
      </c>
      <c r="D63" s="72">
        <f>SUM(D12:D59)</f>
        <v>343420822</v>
      </c>
      <c r="E63" s="40"/>
      <c r="F63" s="40"/>
      <c r="G63" s="69"/>
      <c r="H63" s="73"/>
      <c r="I63" s="69"/>
    </row>
    <row r="64" spans="1:9" ht="13.5" thickTop="1">
      <c r="A64" s="18"/>
      <c r="B64" s="17"/>
      <c r="C64" s="17"/>
      <c r="D64" s="74"/>
      <c r="G64" s="69"/>
      <c r="H64" s="75"/>
      <c r="I64" s="69"/>
    </row>
    <row r="65" spans="1:9" ht="12.75">
      <c r="A65" s="18"/>
      <c r="B65" s="17"/>
      <c r="C65" s="76" t="s">
        <v>58</v>
      </c>
      <c r="D65" s="77">
        <v>2625000</v>
      </c>
      <c r="G65" s="69"/>
      <c r="H65" s="75"/>
      <c r="I65" s="69"/>
    </row>
    <row r="66" spans="1:9" ht="12.75">
      <c r="A66" s="18"/>
      <c r="B66" s="17"/>
      <c r="C66" s="17"/>
      <c r="D66" s="74"/>
      <c r="G66" s="69"/>
      <c r="H66" s="75"/>
      <c r="I66" s="69"/>
    </row>
    <row r="67" spans="1:9" ht="12.75">
      <c r="A67" s="18"/>
      <c r="B67" s="17"/>
      <c r="C67" s="6" t="s">
        <v>59</v>
      </c>
      <c r="D67" s="78">
        <v>346045822</v>
      </c>
      <c r="G67" s="69"/>
      <c r="H67" s="79"/>
      <c r="I67" s="69"/>
    </row>
    <row r="68" spans="1:9" ht="12.75">
      <c r="A68" s="18"/>
      <c r="B68" s="18"/>
      <c r="C68" s="6"/>
      <c r="D68" s="80"/>
      <c r="G68" s="69"/>
      <c r="H68" s="75"/>
      <c r="I68" s="69"/>
    </row>
    <row r="69" spans="1:9" ht="12.75">
      <c r="A69" s="18"/>
      <c r="B69" s="17"/>
      <c r="C69" s="6" t="s">
        <v>60</v>
      </c>
      <c r="D69" s="81">
        <f>D67-D65-D63</f>
        <v>0</v>
      </c>
      <c r="G69" s="69"/>
      <c r="H69" s="82"/>
      <c r="I69" s="69"/>
    </row>
    <row r="70" spans="1:9" ht="10.5" customHeight="1">
      <c r="A70" s="18"/>
      <c r="B70" s="17"/>
      <c r="C70" s="17"/>
      <c r="D70" s="83"/>
      <c r="G70" s="69"/>
      <c r="H70" s="69"/>
      <c r="I70" s="69"/>
    </row>
    <row r="71" spans="1:4" ht="10.5" customHeight="1">
      <c r="A71" s="18"/>
      <c r="B71" s="71"/>
      <c r="C71" s="70"/>
      <c r="D71" s="84"/>
    </row>
    <row r="72" spans="1:4" ht="10.5" customHeight="1">
      <c r="A72" s="18"/>
      <c r="B72" s="71"/>
      <c r="C72" s="128"/>
      <c r="D72" s="129"/>
    </row>
    <row r="73" spans="1:4" ht="10.5" customHeight="1">
      <c r="A73" s="18"/>
      <c r="B73" s="71"/>
      <c r="C73" s="129"/>
      <c r="D73" s="129"/>
    </row>
    <row r="74" spans="1:4" ht="12" customHeight="1">
      <c r="A74" s="6"/>
      <c r="B74" s="18"/>
      <c r="C74" s="129"/>
      <c r="D74" s="129"/>
    </row>
    <row r="75" spans="1:11" ht="12.75">
      <c r="A75" s="16" t="s">
        <v>61</v>
      </c>
      <c r="B75" s="18"/>
      <c r="C75" s="18"/>
      <c r="D75" s="18"/>
      <c r="E75" s="85"/>
      <c r="F75" s="20" t="s">
        <v>62</v>
      </c>
      <c r="G75" s="86"/>
      <c r="I75" s="22"/>
      <c r="J75" s="22"/>
      <c r="K75" s="22"/>
    </row>
    <row r="76" spans="1:11" ht="12.75">
      <c r="A76" s="18"/>
      <c r="B76" s="17"/>
      <c r="C76" s="18"/>
      <c r="D76" s="87" t="s">
        <v>10</v>
      </c>
      <c r="E76" s="85"/>
      <c r="G76" s="86"/>
      <c r="I76" s="22"/>
      <c r="J76" s="22"/>
      <c r="K76" s="22"/>
    </row>
    <row r="77" spans="1:11" ht="12.75">
      <c r="A77" s="6">
        <v>1</v>
      </c>
      <c r="B77" s="23" t="s">
        <v>12</v>
      </c>
      <c r="C77" s="24" t="s">
        <v>13</v>
      </c>
      <c r="D77" s="25">
        <v>14025000</v>
      </c>
      <c r="E77" s="85"/>
      <c r="I77" s="22"/>
      <c r="J77" s="22"/>
      <c r="K77" s="22"/>
    </row>
    <row r="78" spans="1:11" ht="12.75">
      <c r="A78" s="6">
        <v>2</v>
      </c>
      <c r="B78" s="23" t="s">
        <v>14</v>
      </c>
      <c r="C78" s="24" t="s">
        <v>15</v>
      </c>
      <c r="D78" s="29">
        <v>6350000</v>
      </c>
      <c r="E78" s="85"/>
      <c r="I78" s="22"/>
      <c r="J78" s="22"/>
      <c r="K78" s="88"/>
    </row>
    <row r="79" spans="1:11" ht="12.75">
      <c r="A79" s="6">
        <v>3</v>
      </c>
      <c r="B79" s="23" t="s">
        <v>16</v>
      </c>
      <c r="C79" s="24" t="s">
        <v>17</v>
      </c>
      <c r="D79" s="30">
        <v>3851140</v>
      </c>
      <c r="E79" s="85"/>
      <c r="F79" s="51"/>
      <c r="G79" s="89"/>
      <c r="H79" s="90"/>
      <c r="I79" s="22"/>
      <c r="J79" s="22"/>
      <c r="K79" s="22"/>
    </row>
    <row r="80" spans="1:11" ht="12.75">
      <c r="A80" s="6">
        <v>4</v>
      </c>
      <c r="B80" s="23" t="s">
        <v>18</v>
      </c>
      <c r="C80" s="24" t="s">
        <v>15</v>
      </c>
      <c r="D80" s="33">
        <v>10000000</v>
      </c>
      <c r="E80" s="85"/>
      <c r="I80" s="22"/>
      <c r="J80" s="22"/>
      <c r="K80" s="22"/>
    </row>
    <row r="81" spans="1:11" ht="12.75">
      <c r="A81" s="6">
        <v>5</v>
      </c>
      <c r="B81" s="23" t="s">
        <v>18</v>
      </c>
      <c r="C81" s="35" t="s">
        <v>19</v>
      </c>
      <c r="D81" s="33">
        <v>1500000</v>
      </c>
      <c r="E81" s="85"/>
      <c r="I81" s="22"/>
      <c r="J81" s="22"/>
      <c r="K81" s="22"/>
    </row>
    <row r="82" spans="1:11" ht="12.75">
      <c r="A82" s="6">
        <v>6</v>
      </c>
      <c r="B82" s="36" t="s">
        <v>18</v>
      </c>
      <c r="C82" s="37" t="s">
        <v>20</v>
      </c>
      <c r="D82" s="33">
        <v>825000</v>
      </c>
      <c r="E82" s="85"/>
      <c r="F82" s="51"/>
      <c r="G82" s="91"/>
      <c r="H82" s="92"/>
      <c r="I82" s="22"/>
      <c r="J82" s="22"/>
      <c r="K82" s="22"/>
    </row>
    <row r="83" spans="1:11" ht="12.75">
      <c r="A83" s="6">
        <v>7</v>
      </c>
      <c r="B83" s="23" t="s">
        <v>21</v>
      </c>
      <c r="C83" s="24" t="s">
        <v>15</v>
      </c>
      <c r="D83" s="33">
        <v>2150000</v>
      </c>
      <c r="E83" s="85"/>
      <c r="I83" s="22"/>
      <c r="J83" s="22"/>
      <c r="K83" s="22"/>
    </row>
    <row r="84" spans="1:11" ht="12.75">
      <c r="A84" s="6">
        <v>8</v>
      </c>
      <c r="B84" s="23" t="s">
        <v>22</v>
      </c>
      <c r="C84" s="24" t="s">
        <v>15</v>
      </c>
      <c r="D84" s="38">
        <v>4750000</v>
      </c>
      <c r="E84" s="85"/>
      <c r="I84" s="22"/>
      <c r="J84" s="22"/>
      <c r="K84" s="22"/>
    </row>
    <row r="85" spans="1:11" ht="12.75">
      <c r="A85" s="6">
        <v>9</v>
      </c>
      <c r="B85" s="23" t="s">
        <v>23</v>
      </c>
      <c r="C85" s="24" t="s">
        <v>15</v>
      </c>
      <c r="D85" s="33">
        <v>8000000</v>
      </c>
      <c r="E85" s="85"/>
      <c r="I85" s="22"/>
      <c r="J85" s="22"/>
      <c r="K85" s="22"/>
    </row>
    <row r="86" spans="1:11" ht="12.75">
      <c r="A86" s="6">
        <v>10</v>
      </c>
      <c r="B86" s="23" t="s">
        <v>24</v>
      </c>
      <c r="C86" s="24" t="s">
        <v>15</v>
      </c>
      <c r="D86" s="41">
        <v>7000000</v>
      </c>
      <c r="E86" s="85"/>
      <c r="I86" s="22"/>
      <c r="J86" s="22"/>
      <c r="K86" s="22"/>
    </row>
    <row r="87" spans="1:11" ht="12.75">
      <c r="A87" s="43">
        <v>11</v>
      </c>
      <c r="B87" s="23" t="s">
        <v>25</v>
      </c>
      <c r="C87" s="24" t="s">
        <v>15</v>
      </c>
      <c r="D87" s="33">
        <v>5000000</v>
      </c>
      <c r="E87" s="85"/>
      <c r="I87" s="22"/>
      <c r="J87" s="22"/>
      <c r="K87" s="22"/>
    </row>
    <row r="88" spans="1:11" ht="12.75">
      <c r="A88" s="43">
        <v>12</v>
      </c>
      <c r="B88" s="23" t="s">
        <v>26</v>
      </c>
      <c r="C88" s="35" t="s">
        <v>27</v>
      </c>
      <c r="D88" s="41">
        <v>5000000</v>
      </c>
      <c r="E88" s="85"/>
      <c r="F88" s="51"/>
      <c r="G88" s="91"/>
      <c r="H88" s="93"/>
      <c r="I88" s="22"/>
      <c r="J88" s="22"/>
      <c r="K88" s="22"/>
    </row>
    <row r="89" spans="1:11" ht="12.75">
      <c r="A89" s="43">
        <v>13</v>
      </c>
      <c r="B89" s="23" t="s">
        <v>28</v>
      </c>
      <c r="C89" s="35" t="s">
        <v>15</v>
      </c>
      <c r="D89" s="41">
        <v>3150000</v>
      </c>
      <c r="E89" s="85"/>
      <c r="I89" s="22"/>
      <c r="J89" s="22"/>
      <c r="K89" s="22"/>
    </row>
    <row r="90" spans="1:11" ht="12.75">
      <c r="A90" s="43">
        <v>14</v>
      </c>
      <c r="B90" s="36" t="s">
        <v>16</v>
      </c>
      <c r="C90" s="45" t="s">
        <v>63</v>
      </c>
      <c r="D90" s="30">
        <v>935000</v>
      </c>
      <c r="E90" s="85"/>
      <c r="I90" s="22"/>
      <c r="J90" s="22"/>
      <c r="K90" s="22"/>
    </row>
    <row r="91" spans="1:11" ht="12.75">
      <c r="A91" s="43">
        <v>15</v>
      </c>
      <c r="B91" s="36" t="s">
        <v>26</v>
      </c>
      <c r="C91" s="47" t="s">
        <v>64</v>
      </c>
      <c r="D91" s="41">
        <v>1650000</v>
      </c>
      <c r="E91" s="85"/>
      <c r="I91" s="22"/>
      <c r="J91" s="22"/>
      <c r="K91" s="22"/>
    </row>
    <row r="92" spans="1:11" ht="12.75">
      <c r="A92" s="43">
        <v>16</v>
      </c>
      <c r="B92" s="36" t="s">
        <v>23</v>
      </c>
      <c r="C92" s="35" t="s">
        <v>65</v>
      </c>
      <c r="D92" s="33">
        <v>2565895</v>
      </c>
      <c r="E92" s="85"/>
      <c r="I92" s="22"/>
      <c r="J92" s="22"/>
      <c r="K92" s="22"/>
    </row>
    <row r="93" spans="1:11" ht="12.75">
      <c r="A93" s="43">
        <v>17</v>
      </c>
      <c r="B93" s="36" t="s">
        <v>26</v>
      </c>
      <c r="C93" s="45" t="s">
        <v>66</v>
      </c>
      <c r="D93" s="41">
        <f>3400000</f>
        <v>3400000</v>
      </c>
      <c r="E93" s="85"/>
      <c r="I93" s="22"/>
      <c r="J93" s="22"/>
      <c r="K93" s="22"/>
    </row>
    <row r="94" spans="1:11" ht="12.75">
      <c r="A94" s="43">
        <v>18</v>
      </c>
      <c r="B94" s="6" t="s">
        <v>14</v>
      </c>
      <c r="C94" s="55" t="s">
        <v>35</v>
      </c>
      <c r="D94" s="94">
        <v>9000000</v>
      </c>
      <c r="E94" s="85"/>
      <c r="I94" s="22"/>
      <c r="J94" s="22"/>
      <c r="K94" s="22"/>
    </row>
    <row r="95" spans="1:11" ht="12.75">
      <c r="A95" s="43">
        <v>19</v>
      </c>
      <c r="B95" s="6" t="s">
        <v>22</v>
      </c>
      <c r="C95" s="56" t="s">
        <v>36</v>
      </c>
      <c r="D95" s="38">
        <v>4991554</v>
      </c>
      <c r="E95" s="85"/>
      <c r="I95" s="22"/>
      <c r="J95" s="22"/>
      <c r="K95" s="22"/>
    </row>
    <row r="96" spans="1:11" ht="12.75">
      <c r="A96" s="43">
        <v>20</v>
      </c>
      <c r="B96" s="23" t="s">
        <v>12</v>
      </c>
      <c r="C96" s="95" t="s">
        <v>38</v>
      </c>
      <c r="D96" s="61">
        <v>12193475</v>
      </c>
      <c r="E96" s="85"/>
      <c r="I96" s="22"/>
      <c r="J96" s="22"/>
      <c r="K96" s="22"/>
    </row>
    <row r="97" spans="1:11" ht="12.75">
      <c r="A97" s="43">
        <v>21</v>
      </c>
      <c r="B97" s="6" t="s">
        <v>24</v>
      </c>
      <c r="C97" s="35" t="s">
        <v>67</v>
      </c>
      <c r="D97" s="53">
        <v>3034105</v>
      </c>
      <c r="E97" s="85"/>
      <c r="I97" s="22"/>
      <c r="J97" s="22"/>
      <c r="K97" s="22"/>
    </row>
    <row r="98" spans="1:11" ht="12.75">
      <c r="A98" s="43">
        <v>22</v>
      </c>
      <c r="B98" s="6" t="s">
        <v>24</v>
      </c>
      <c r="C98" s="35" t="s">
        <v>68</v>
      </c>
      <c r="D98" s="53">
        <v>19309402</v>
      </c>
      <c r="E98" s="85"/>
      <c r="I98" s="22"/>
      <c r="J98" s="22"/>
      <c r="K98" s="22"/>
    </row>
    <row r="99" spans="1:11" ht="12.75">
      <c r="A99" s="6">
        <v>23</v>
      </c>
      <c r="B99" s="6" t="s">
        <v>21</v>
      </c>
      <c r="C99" s="64" t="s">
        <v>69</v>
      </c>
      <c r="D99" s="65">
        <v>13200000</v>
      </c>
      <c r="E99" s="85"/>
      <c r="I99" s="22"/>
      <c r="J99" s="22"/>
      <c r="K99" s="22"/>
    </row>
    <row r="100" spans="1:11" ht="12.75">
      <c r="A100" s="6">
        <v>24</v>
      </c>
      <c r="B100" s="6" t="s">
        <v>18</v>
      </c>
      <c r="C100" s="37" t="s">
        <v>70</v>
      </c>
      <c r="D100" s="33">
        <v>13798642</v>
      </c>
      <c r="E100" s="85"/>
      <c r="I100" s="22"/>
      <c r="J100" s="22"/>
      <c r="K100" s="22"/>
    </row>
    <row r="101" spans="1:11" ht="12.75">
      <c r="A101" s="43">
        <v>25</v>
      </c>
      <c r="B101" s="6" t="s">
        <v>14</v>
      </c>
      <c r="C101" s="55" t="s">
        <v>71</v>
      </c>
      <c r="D101" s="29">
        <v>6500000</v>
      </c>
      <c r="E101" s="85"/>
      <c r="I101" s="22"/>
      <c r="J101" s="22"/>
      <c r="K101" s="22"/>
    </row>
    <row r="102" spans="1:11" ht="12.75">
      <c r="A102" s="6">
        <v>26</v>
      </c>
      <c r="B102" s="23" t="s">
        <v>28</v>
      </c>
      <c r="C102" s="62" t="s">
        <v>72</v>
      </c>
      <c r="D102" s="41">
        <v>8771446</v>
      </c>
      <c r="E102" s="85"/>
      <c r="I102" s="22"/>
      <c r="J102" s="22"/>
      <c r="K102" s="22"/>
    </row>
    <row r="103" spans="1:11" ht="12.75">
      <c r="A103" s="6">
        <v>27</v>
      </c>
      <c r="B103" s="23" t="s">
        <v>21</v>
      </c>
      <c r="C103" s="24" t="s">
        <v>73</v>
      </c>
      <c r="D103" s="96">
        <v>2000000</v>
      </c>
      <c r="E103" s="85"/>
      <c r="I103" s="22"/>
      <c r="J103" s="22"/>
      <c r="K103" s="22"/>
    </row>
    <row r="104" spans="1:11" ht="12.75" customHeight="1">
      <c r="A104" s="6">
        <v>28</v>
      </c>
      <c r="B104" s="23" t="s">
        <v>28</v>
      </c>
      <c r="C104" s="62" t="s">
        <v>74</v>
      </c>
      <c r="D104" s="41">
        <v>700000</v>
      </c>
      <c r="E104" s="85"/>
      <c r="I104" s="22"/>
      <c r="J104" s="22"/>
      <c r="K104" s="22"/>
    </row>
    <row r="105" spans="1:11" ht="12.75">
      <c r="A105" s="6">
        <v>29</v>
      </c>
      <c r="B105" s="23" t="s">
        <v>18</v>
      </c>
      <c r="C105" s="37" t="s">
        <v>53</v>
      </c>
      <c r="D105" s="96">
        <v>1700000</v>
      </c>
      <c r="E105" s="85"/>
      <c r="I105" s="22"/>
      <c r="J105" s="22"/>
      <c r="K105" s="22"/>
    </row>
    <row r="106" spans="1:11" ht="12.75">
      <c r="A106" s="6">
        <v>30</v>
      </c>
      <c r="B106" s="23" t="s">
        <v>22</v>
      </c>
      <c r="C106" s="45" t="s">
        <v>75</v>
      </c>
      <c r="D106" s="97">
        <v>435500</v>
      </c>
      <c r="E106" s="85"/>
      <c r="I106" s="22"/>
      <c r="J106" s="22"/>
      <c r="K106" s="22"/>
    </row>
    <row r="107" spans="1:11" ht="12.75">
      <c r="A107" s="6"/>
      <c r="B107" s="23"/>
      <c r="C107" s="45"/>
      <c r="D107" s="38"/>
      <c r="E107" s="85"/>
      <c r="I107" s="22"/>
      <c r="J107" s="22"/>
      <c r="K107" s="22"/>
    </row>
    <row r="108" spans="1:11" ht="12.75">
      <c r="A108" s="6"/>
      <c r="B108" s="23"/>
      <c r="C108" s="45"/>
      <c r="D108" s="38"/>
      <c r="E108" s="85"/>
      <c r="I108" s="22"/>
      <c r="J108" s="22"/>
      <c r="K108" s="22"/>
    </row>
    <row r="109" spans="1:11" ht="12.75">
      <c r="A109" s="6"/>
      <c r="B109" s="23"/>
      <c r="C109" s="45"/>
      <c r="D109" s="38"/>
      <c r="E109" s="85"/>
      <c r="I109" s="22"/>
      <c r="J109" s="22"/>
      <c r="K109" s="22"/>
    </row>
    <row r="110" spans="1:11" ht="12.75">
      <c r="A110" s="6"/>
      <c r="B110" s="18"/>
      <c r="C110" s="18"/>
      <c r="D110" s="18"/>
      <c r="E110" s="85"/>
      <c r="I110" s="22"/>
      <c r="J110" s="22"/>
      <c r="K110" s="22"/>
    </row>
    <row r="111" spans="1:5" ht="12.75" customHeight="1" thickBot="1">
      <c r="A111" s="6"/>
      <c r="B111" s="71"/>
      <c r="C111" s="43" t="s">
        <v>57</v>
      </c>
      <c r="D111" s="72">
        <f>SUM(D77:D106)</f>
        <v>175786159</v>
      </c>
      <c r="E111" s="85"/>
    </row>
    <row r="112" spans="1:5" ht="12.75" customHeight="1" thickTop="1">
      <c r="A112" s="6"/>
      <c r="B112" s="18"/>
      <c r="C112" s="18"/>
      <c r="D112" s="98"/>
      <c r="E112" s="85"/>
    </row>
    <row r="113" spans="1:5" ht="12.75" customHeight="1">
      <c r="A113" s="6"/>
      <c r="B113" s="18"/>
      <c r="C113" s="18"/>
      <c r="D113" s="98"/>
      <c r="E113" s="85"/>
    </row>
    <row r="114" spans="1:5" ht="12.75" customHeight="1">
      <c r="A114" s="18"/>
      <c r="B114" s="18"/>
      <c r="C114" s="6" t="s">
        <v>59</v>
      </c>
      <c r="D114" s="99">
        <v>175786159</v>
      </c>
      <c r="E114" s="85"/>
    </row>
    <row r="115" spans="1:5" ht="12.75" customHeight="1">
      <c r="A115" s="18"/>
      <c r="B115" s="71"/>
      <c r="C115" s="6"/>
      <c r="D115" s="100"/>
      <c r="E115" s="85"/>
    </row>
    <row r="116" spans="1:5" ht="12.75" customHeight="1">
      <c r="A116" s="18"/>
      <c r="B116" s="18"/>
      <c r="C116" s="6" t="s">
        <v>60</v>
      </c>
      <c r="D116" s="81">
        <f>D111-D114</f>
        <v>0</v>
      </c>
      <c r="E116" s="85"/>
    </row>
    <row r="117" spans="1:4" ht="10.5" customHeight="1">
      <c r="A117" s="18"/>
      <c r="B117" s="18"/>
      <c r="C117" s="18"/>
      <c r="D117" s="18"/>
    </row>
    <row r="118" spans="1:4" ht="10.5" customHeight="1">
      <c r="A118" s="18"/>
      <c r="B118" s="23"/>
      <c r="C118" s="62"/>
      <c r="D118" s="41"/>
    </row>
    <row r="119" spans="1:4" ht="10.5" customHeight="1">
      <c r="A119" s="18"/>
      <c r="B119" s="18"/>
      <c r="C119" s="18"/>
      <c r="D119" s="18"/>
    </row>
    <row r="120" spans="1:4" ht="10.5" customHeight="1">
      <c r="A120" s="18"/>
      <c r="B120" s="18"/>
      <c r="C120" s="18"/>
      <c r="D120" s="18"/>
    </row>
    <row r="121" spans="1:4" ht="10.5" customHeight="1">
      <c r="A121" s="18"/>
      <c r="B121" s="18"/>
      <c r="C121" s="18"/>
      <c r="D121" s="18"/>
    </row>
    <row r="122" spans="1:4" ht="10.5" customHeight="1">
      <c r="A122" s="18"/>
      <c r="B122" s="18"/>
      <c r="C122" s="18"/>
      <c r="D122" s="18"/>
    </row>
    <row r="123" spans="1:4" ht="10.5" customHeight="1">
      <c r="A123" s="18"/>
      <c r="B123" s="18"/>
      <c r="C123" s="18"/>
      <c r="D123" s="18"/>
    </row>
    <row r="124" spans="1:4" ht="10.5" customHeight="1">
      <c r="A124" s="18"/>
      <c r="B124" s="18"/>
      <c r="C124" s="18"/>
      <c r="D124" s="18"/>
    </row>
    <row r="125" spans="1:4" ht="10.5" customHeight="1">
      <c r="A125" s="16" t="s">
        <v>76</v>
      </c>
      <c r="B125" s="18"/>
      <c r="C125" s="18"/>
      <c r="D125" s="18"/>
    </row>
    <row r="126" spans="1:10" ht="10.5" customHeight="1">
      <c r="A126" s="6"/>
      <c r="B126" s="17"/>
      <c r="C126" s="18"/>
      <c r="D126" s="101"/>
      <c r="G126" s="21"/>
      <c r="I126" s="22"/>
      <c r="J126" s="22"/>
    </row>
    <row r="127" spans="1:10" ht="12.75">
      <c r="A127" s="6">
        <v>1</v>
      </c>
      <c r="B127" s="23" t="s">
        <v>12</v>
      </c>
      <c r="C127" s="24" t="s">
        <v>13</v>
      </c>
      <c r="D127" s="25">
        <v>15000000</v>
      </c>
      <c r="F127" s="20" t="s">
        <v>77</v>
      </c>
      <c r="G127" s="21"/>
      <c r="I127" s="22"/>
      <c r="J127" s="22"/>
    </row>
    <row r="128" spans="1:10" ht="12.75">
      <c r="A128" s="6">
        <v>2</v>
      </c>
      <c r="B128" s="23" t="s">
        <v>14</v>
      </c>
      <c r="C128" s="24" t="s">
        <v>15</v>
      </c>
      <c r="D128" s="29">
        <v>6480000</v>
      </c>
      <c r="F128" s="51"/>
      <c r="G128" s="91"/>
      <c r="H128" s="90"/>
      <c r="I128" s="22"/>
      <c r="J128" s="22"/>
    </row>
    <row r="129" spans="1:10" ht="12.75">
      <c r="A129" s="6">
        <v>3</v>
      </c>
      <c r="B129" s="23" t="s">
        <v>16</v>
      </c>
      <c r="C129" s="24" t="s">
        <v>17</v>
      </c>
      <c r="D129" s="30">
        <v>3851140</v>
      </c>
      <c r="F129" s="51"/>
      <c r="G129" s="91"/>
      <c r="H129" s="90"/>
      <c r="I129" s="22"/>
      <c r="J129" s="22"/>
    </row>
    <row r="130" spans="1:10" ht="12.75">
      <c r="A130" s="6">
        <v>4</v>
      </c>
      <c r="B130" s="23" t="s">
        <v>18</v>
      </c>
      <c r="C130" s="24" t="s">
        <v>15</v>
      </c>
      <c r="D130" s="33">
        <v>9000000</v>
      </c>
      <c r="I130" s="22"/>
      <c r="J130" s="22"/>
    </row>
    <row r="131" spans="1:10" ht="12.75">
      <c r="A131" s="6">
        <v>5</v>
      </c>
      <c r="B131" s="23" t="s">
        <v>18</v>
      </c>
      <c r="C131" s="35" t="s">
        <v>19</v>
      </c>
      <c r="D131" s="33">
        <v>1500000</v>
      </c>
      <c r="I131" s="22"/>
      <c r="J131" s="22"/>
    </row>
    <row r="132" spans="1:10" ht="12.75">
      <c r="A132" s="6">
        <v>6</v>
      </c>
      <c r="B132" s="36" t="s">
        <v>18</v>
      </c>
      <c r="C132" s="37" t="s">
        <v>20</v>
      </c>
      <c r="D132" s="33">
        <v>750000</v>
      </c>
      <c r="I132" s="22"/>
      <c r="J132" s="22"/>
    </row>
    <row r="133" spans="1:10" ht="12.75">
      <c r="A133" s="6">
        <v>7</v>
      </c>
      <c r="B133" s="23" t="s">
        <v>21</v>
      </c>
      <c r="C133" s="24" t="s">
        <v>15</v>
      </c>
      <c r="D133" s="33">
        <v>1800000</v>
      </c>
      <c r="I133" s="22"/>
      <c r="J133" s="102"/>
    </row>
    <row r="134" spans="1:10" ht="12.75">
      <c r="A134" s="6">
        <v>8</v>
      </c>
      <c r="B134" s="23" t="s">
        <v>22</v>
      </c>
      <c r="C134" s="24" t="s">
        <v>15</v>
      </c>
      <c r="D134" s="33">
        <v>5000000</v>
      </c>
      <c r="I134" s="22"/>
      <c r="J134" s="22"/>
    </row>
    <row r="135" spans="1:10" ht="12.75">
      <c r="A135" s="6">
        <v>9</v>
      </c>
      <c r="B135" s="23" t="s">
        <v>23</v>
      </c>
      <c r="C135" s="24" t="s">
        <v>15</v>
      </c>
      <c r="D135" s="33">
        <v>8000000</v>
      </c>
      <c r="I135" s="22"/>
      <c r="J135" s="22"/>
    </row>
    <row r="136" spans="1:10" ht="12.75">
      <c r="A136" s="6">
        <v>10</v>
      </c>
      <c r="B136" s="23" t="s">
        <v>24</v>
      </c>
      <c r="C136" s="24" t="s">
        <v>15</v>
      </c>
      <c r="D136" s="41">
        <v>7000000</v>
      </c>
      <c r="I136" s="22"/>
      <c r="J136" s="22"/>
    </row>
    <row r="137" spans="1:10" ht="12.75">
      <c r="A137" s="43">
        <v>11</v>
      </c>
      <c r="B137" s="23" t="s">
        <v>25</v>
      </c>
      <c r="C137" s="24" t="s">
        <v>15</v>
      </c>
      <c r="D137" s="33">
        <v>5000000</v>
      </c>
      <c r="I137" s="22"/>
      <c r="J137" s="22"/>
    </row>
    <row r="138" spans="1:10" ht="12.75">
      <c r="A138" s="43">
        <v>12</v>
      </c>
      <c r="B138" s="23" t="s">
        <v>26</v>
      </c>
      <c r="C138" s="35" t="s">
        <v>27</v>
      </c>
      <c r="D138" s="41">
        <v>5000000</v>
      </c>
      <c r="I138" s="22"/>
      <c r="J138" s="22"/>
    </row>
    <row r="139" spans="1:10" ht="12.75">
      <c r="A139" s="43">
        <v>13</v>
      </c>
      <c r="B139" s="23" t="s">
        <v>28</v>
      </c>
      <c r="C139" s="35" t="s">
        <v>15</v>
      </c>
      <c r="D139" s="41">
        <v>3430000</v>
      </c>
      <c r="I139" s="22"/>
      <c r="J139" s="22"/>
    </row>
    <row r="140" spans="1:10" ht="12.75">
      <c r="A140" s="43">
        <v>14</v>
      </c>
      <c r="B140" s="23" t="s">
        <v>14</v>
      </c>
      <c r="C140" s="55" t="s">
        <v>78</v>
      </c>
      <c r="D140" s="29">
        <v>1000000</v>
      </c>
      <c r="I140" s="22"/>
      <c r="J140" s="22"/>
    </row>
    <row r="141" spans="1:10" ht="12.75">
      <c r="A141" s="43">
        <v>15</v>
      </c>
      <c r="B141" s="23" t="s">
        <v>28</v>
      </c>
      <c r="C141" s="62" t="s">
        <v>79</v>
      </c>
      <c r="D141" s="41">
        <v>770000</v>
      </c>
      <c r="I141" s="22"/>
      <c r="J141" s="22"/>
    </row>
    <row r="142" spans="1:10" ht="12.75">
      <c r="A142" s="43">
        <v>16</v>
      </c>
      <c r="B142" s="103" t="s">
        <v>14</v>
      </c>
      <c r="C142" s="55" t="s">
        <v>35</v>
      </c>
      <c r="D142" s="29">
        <v>9000000</v>
      </c>
      <c r="I142" s="22"/>
      <c r="J142" s="22"/>
    </row>
    <row r="143" spans="1:10" ht="12.75">
      <c r="A143" s="43">
        <v>17</v>
      </c>
      <c r="B143" s="6" t="s">
        <v>12</v>
      </c>
      <c r="C143" s="60" t="s">
        <v>38</v>
      </c>
      <c r="D143" s="61">
        <v>7207767</v>
      </c>
      <c r="I143" s="22"/>
      <c r="J143" s="22"/>
    </row>
    <row r="144" spans="1:10" ht="12.75">
      <c r="A144" s="43">
        <v>18</v>
      </c>
      <c r="B144" s="6" t="s">
        <v>24</v>
      </c>
      <c r="C144" s="35" t="s">
        <v>80</v>
      </c>
      <c r="D144" s="41">
        <v>8088464</v>
      </c>
      <c r="I144" s="22"/>
      <c r="J144" s="22"/>
    </row>
    <row r="145" spans="1:10" ht="12.75">
      <c r="A145" s="43">
        <v>19</v>
      </c>
      <c r="B145" s="23" t="s">
        <v>18</v>
      </c>
      <c r="C145" s="37" t="s">
        <v>81</v>
      </c>
      <c r="D145" s="33">
        <f>20508965-9000000+3000000</f>
        <v>14508965</v>
      </c>
      <c r="I145" s="22"/>
      <c r="J145" s="22"/>
    </row>
    <row r="146" spans="1:10" ht="12.75">
      <c r="A146" s="43">
        <v>20</v>
      </c>
      <c r="B146" s="6" t="s">
        <v>22</v>
      </c>
      <c r="C146" s="45" t="s">
        <v>82</v>
      </c>
      <c r="D146" s="38">
        <v>3871106</v>
      </c>
      <c r="I146" s="22"/>
      <c r="J146" s="22"/>
    </row>
    <row r="147" spans="1:10" ht="12.75">
      <c r="A147" s="43">
        <v>21</v>
      </c>
      <c r="B147" s="23" t="s">
        <v>18</v>
      </c>
      <c r="C147" s="104" t="s">
        <v>83</v>
      </c>
      <c r="D147" s="105">
        <v>9000000</v>
      </c>
      <c r="I147" s="22"/>
      <c r="J147" s="22"/>
    </row>
    <row r="148" spans="1:10" ht="12.75">
      <c r="A148" s="43">
        <v>22</v>
      </c>
      <c r="B148" s="103" t="s">
        <v>21</v>
      </c>
      <c r="C148" s="64" t="s">
        <v>69</v>
      </c>
      <c r="D148" s="65">
        <v>8200000</v>
      </c>
      <c r="I148" s="22"/>
      <c r="J148" s="22"/>
    </row>
    <row r="149" spans="1:10" ht="12.75">
      <c r="A149" s="6">
        <v>23</v>
      </c>
      <c r="B149" s="23" t="s">
        <v>21</v>
      </c>
      <c r="C149" s="106" t="s">
        <v>73</v>
      </c>
      <c r="D149" s="107">
        <v>2000000</v>
      </c>
      <c r="I149" s="22"/>
      <c r="J149" s="22"/>
    </row>
    <row r="150" spans="1:4" ht="12.75">
      <c r="A150" s="6">
        <v>24</v>
      </c>
      <c r="B150" s="23" t="s">
        <v>18</v>
      </c>
      <c r="C150" s="37" t="s">
        <v>53</v>
      </c>
      <c r="D150" s="108">
        <v>1700000</v>
      </c>
    </row>
    <row r="151" spans="1:4" ht="12.75">
      <c r="A151" s="43"/>
      <c r="B151" s="23"/>
      <c r="C151" s="37"/>
      <c r="D151" s="109"/>
    </row>
    <row r="152" spans="1:4" ht="12.75">
      <c r="A152" s="6"/>
      <c r="B152" s="18"/>
      <c r="C152" s="18"/>
      <c r="D152" s="110"/>
    </row>
    <row r="153" spans="1:4" ht="13.5" thickBot="1">
      <c r="A153" s="6"/>
      <c r="B153" s="71"/>
      <c r="C153" s="43" t="s">
        <v>57</v>
      </c>
      <c r="D153" s="111">
        <f>SUM(D127:D150)</f>
        <v>137157442</v>
      </c>
    </row>
    <row r="154" spans="1:4" ht="13.5" thickTop="1">
      <c r="A154" s="6"/>
      <c r="B154" s="17"/>
      <c r="C154" s="18"/>
      <c r="D154" s="112"/>
    </row>
    <row r="155" spans="1:4" ht="12.75">
      <c r="A155" s="6"/>
      <c r="B155" s="17"/>
      <c r="C155" s="6" t="s">
        <v>59</v>
      </c>
      <c r="D155" s="99">
        <v>137157442</v>
      </c>
    </row>
    <row r="156" spans="1:4" ht="12.75">
      <c r="A156" s="6"/>
      <c r="B156" s="18"/>
      <c r="C156" s="18"/>
      <c r="D156" s="18"/>
    </row>
    <row r="157" spans="1:4" ht="12.75">
      <c r="A157" s="43"/>
      <c r="B157" s="18"/>
      <c r="C157" s="6"/>
      <c r="D157" s="100"/>
    </row>
    <row r="158" spans="1:4" ht="12.75">
      <c r="A158" s="43"/>
      <c r="B158" s="17"/>
      <c r="C158" s="6" t="s">
        <v>60</v>
      </c>
      <c r="D158" s="81">
        <f>D155-D153</f>
        <v>0</v>
      </c>
    </row>
    <row r="159" spans="1:4" ht="12.75">
      <c r="A159" s="43"/>
      <c r="B159" s="18"/>
      <c r="C159" s="18"/>
      <c r="D159" s="18"/>
    </row>
    <row r="160" ht="12.75">
      <c r="A160" s="43"/>
    </row>
    <row r="161" ht="12.75">
      <c r="A161" s="43"/>
    </row>
    <row r="162" ht="12.75">
      <c r="A162" s="43"/>
    </row>
    <row r="163" ht="12.75">
      <c r="A163" s="113"/>
    </row>
    <row r="164" ht="12.75">
      <c r="A164" s="113"/>
    </row>
    <row r="165" spans="1:4" ht="10.5" customHeight="1">
      <c r="A165" s="113"/>
      <c r="B165" s="114"/>
      <c r="C165" s="115"/>
      <c r="D165" s="116"/>
    </row>
    <row r="166" ht="10.5" customHeight="1">
      <c r="A166" s="113"/>
    </row>
    <row r="167" ht="10.5" customHeight="1">
      <c r="A167" s="40"/>
    </row>
    <row r="168" ht="10.5" customHeight="1"/>
    <row r="169" ht="10.5" customHeight="1"/>
    <row r="170" ht="10.5" customHeight="1"/>
    <row r="171" ht="10.5" customHeight="1"/>
    <row r="172" spans="2:4" ht="10.5" customHeight="1">
      <c r="B172" s="14"/>
      <c r="C172" s="15"/>
      <c r="D172" s="117"/>
    </row>
    <row r="173" spans="1:4" ht="10.5" customHeight="1">
      <c r="A173" s="118"/>
      <c r="B173" s="14"/>
      <c r="C173" s="118"/>
      <c r="D173" s="14"/>
    </row>
    <row r="174" spans="1:4" ht="10.5" customHeight="1">
      <c r="A174" s="118"/>
      <c r="B174" s="14"/>
      <c r="C174" s="118"/>
      <c r="D174" s="14"/>
    </row>
    <row r="175" spans="1:4" ht="10.5" customHeight="1">
      <c r="A175" s="118"/>
      <c r="B175" s="14"/>
      <c r="C175" s="118"/>
      <c r="D175" s="14"/>
    </row>
    <row r="176" spans="1:4" ht="10.5" customHeight="1">
      <c r="A176" s="118"/>
      <c r="B176" s="14"/>
      <c r="C176" s="118"/>
      <c r="D176" s="14"/>
    </row>
    <row r="177" spans="1:4" ht="10.5" customHeight="1">
      <c r="A177" s="118"/>
      <c r="B177" s="14"/>
      <c r="C177" s="118"/>
      <c r="D177" s="14"/>
    </row>
    <row r="178" spans="1:4" ht="12.75">
      <c r="A178" s="119"/>
      <c r="B178" s="120"/>
      <c r="C178" s="20"/>
      <c r="D178" s="121"/>
    </row>
    <row r="179" spans="1:4" ht="12.75">
      <c r="A179" s="119"/>
      <c r="B179" s="120"/>
      <c r="C179" s="122"/>
      <c r="D179" s="121"/>
    </row>
    <row r="180" spans="1:4" ht="12.75">
      <c r="A180" s="119"/>
      <c r="B180" s="120"/>
      <c r="C180" s="122"/>
      <c r="D180" s="121"/>
    </row>
    <row r="181" spans="1:4" ht="12.75">
      <c r="A181" s="119"/>
      <c r="B181" s="14"/>
      <c r="C181" s="15"/>
      <c r="D181" s="101"/>
    </row>
    <row r="182" spans="1:4" ht="12.75">
      <c r="A182" s="119"/>
      <c r="B182" s="14"/>
      <c r="C182" s="18"/>
      <c r="D182" s="101"/>
    </row>
    <row r="183" spans="1:4" ht="12.75">
      <c r="A183" s="119"/>
      <c r="B183" s="14"/>
      <c r="C183" s="18"/>
      <c r="D183" s="101"/>
    </row>
    <row r="184" spans="1:4" ht="12.75">
      <c r="A184" s="119"/>
      <c r="B184" s="14"/>
      <c r="C184" s="15"/>
      <c r="D184" s="101"/>
    </row>
    <row r="185" spans="1:4" ht="12.75">
      <c r="A185" s="119"/>
      <c r="B185" s="14"/>
      <c r="C185" s="18"/>
      <c r="D185" s="101"/>
    </row>
    <row r="186" spans="1:4" ht="12.75">
      <c r="A186" s="119"/>
      <c r="B186" s="14"/>
      <c r="C186" s="15"/>
      <c r="D186" s="101"/>
    </row>
    <row r="187" spans="1:4" ht="12.75">
      <c r="A187" s="119"/>
      <c r="B187" s="14"/>
      <c r="C187" s="18"/>
      <c r="D187" s="101"/>
    </row>
    <row r="188" spans="1:4" ht="12.75">
      <c r="A188" s="119"/>
      <c r="B188" s="14"/>
      <c r="C188" s="18"/>
      <c r="D188" s="101"/>
    </row>
    <row r="189" spans="1:4" ht="12.75">
      <c r="A189" s="119"/>
      <c r="B189" s="14"/>
      <c r="C189" s="15"/>
      <c r="D189" s="101"/>
    </row>
    <row r="190" spans="1:4" ht="12.75">
      <c r="A190" s="119"/>
      <c r="B190" s="14"/>
      <c r="C190" s="15"/>
      <c r="D190" s="86"/>
    </row>
    <row r="191" spans="1:4" ht="12.75">
      <c r="A191" s="119"/>
      <c r="B191" s="17"/>
      <c r="C191" s="18"/>
      <c r="D191" s="101"/>
    </row>
    <row r="192" spans="1:4" ht="12.75">
      <c r="A192" s="119"/>
      <c r="B192" s="17"/>
      <c r="C192" s="18"/>
      <c r="D192" s="86"/>
    </row>
    <row r="193" spans="1:4" ht="12.75">
      <c r="A193" s="119"/>
      <c r="B193" s="14"/>
      <c r="C193" s="15"/>
      <c r="D193" s="86"/>
    </row>
    <row r="194" spans="1:4" ht="12.75">
      <c r="A194" s="119"/>
      <c r="B194" s="14"/>
      <c r="C194" s="15"/>
      <c r="D194" s="86"/>
    </row>
    <row r="195" spans="1:4" ht="12.75">
      <c r="A195" s="119"/>
      <c r="B195" s="14"/>
      <c r="C195" s="18"/>
      <c r="D195" s="86"/>
    </row>
    <row r="196" spans="1:4" ht="12.75">
      <c r="A196" s="119"/>
      <c r="B196" s="14"/>
      <c r="C196" s="18"/>
      <c r="D196" s="86"/>
    </row>
    <row r="197" spans="1:4" ht="12.75">
      <c r="A197" s="119"/>
      <c r="B197" s="14"/>
      <c r="C197" s="15"/>
      <c r="D197" s="21"/>
    </row>
    <row r="198" spans="1:4" ht="12.75">
      <c r="A198" s="119"/>
      <c r="B198" s="17"/>
      <c r="C198" s="18"/>
      <c r="D198" s="101"/>
    </row>
    <row r="199" spans="1:4" ht="12.75">
      <c r="A199" s="119"/>
      <c r="B199" s="17"/>
      <c r="C199" s="18"/>
      <c r="D199" s="86"/>
    </row>
    <row r="200" spans="1:4" ht="12.75">
      <c r="A200" s="119"/>
      <c r="B200" s="14"/>
      <c r="C200" s="15"/>
      <c r="D200" s="21"/>
    </row>
    <row r="201" spans="1:4" ht="12.75">
      <c r="A201" s="119"/>
      <c r="B201" s="14"/>
      <c r="C201" s="15"/>
      <c r="D201" s="21"/>
    </row>
    <row r="202" spans="1:4" ht="12.75">
      <c r="A202" s="119"/>
      <c r="B202" s="14"/>
      <c r="C202" s="18"/>
      <c r="D202" s="21"/>
    </row>
    <row r="203" spans="1:4" ht="12.75">
      <c r="A203" s="119"/>
      <c r="B203" s="14"/>
      <c r="C203" s="15"/>
      <c r="D203" s="21"/>
    </row>
    <row r="204" spans="1:4" ht="12.75">
      <c r="A204" s="119"/>
      <c r="B204" s="14"/>
      <c r="C204" s="15"/>
      <c r="D204" s="101"/>
    </row>
    <row r="205" spans="1:4" ht="12.75">
      <c r="A205" s="119"/>
      <c r="B205" s="14"/>
      <c r="C205" s="18"/>
      <c r="D205" s="101"/>
    </row>
    <row r="206" spans="1:4" ht="12.75">
      <c r="A206" s="119"/>
      <c r="B206" s="17"/>
      <c r="C206" s="18"/>
      <c r="D206" s="101"/>
    </row>
    <row r="207" spans="1:4" ht="12.75">
      <c r="A207" s="119"/>
      <c r="B207" s="17"/>
      <c r="C207" s="18"/>
      <c r="D207" s="123"/>
    </row>
    <row r="208" spans="1:4" ht="12.75">
      <c r="A208" s="119"/>
      <c r="B208" s="120"/>
      <c r="C208" s="122"/>
      <c r="D208" s="124"/>
    </row>
    <row r="209" spans="1:4" ht="12.75">
      <c r="A209" s="119"/>
      <c r="B209" s="120"/>
      <c r="D209" s="121"/>
    </row>
    <row r="210" spans="1:4" ht="12.75">
      <c r="A210" s="119"/>
      <c r="B210" s="120"/>
      <c r="D210" s="121"/>
    </row>
    <row r="211" spans="1:4" ht="12.75">
      <c r="A211" s="119"/>
      <c r="B211" s="120"/>
      <c r="D211" s="121"/>
    </row>
    <row r="212" spans="1:4" ht="12.75">
      <c r="A212" s="119"/>
      <c r="B212" s="120"/>
      <c r="D212" s="121"/>
    </row>
    <row r="213" spans="1:4" ht="12.75">
      <c r="A213" s="119"/>
      <c r="B213" s="120"/>
      <c r="D213" s="121"/>
    </row>
    <row r="214" spans="1:4" ht="12.75">
      <c r="A214" s="119"/>
      <c r="B214" s="120"/>
      <c r="D214" s="121"/>
    </row>
    <row r="215" spans="1:4" ht="12.75">
      <c r="A215" s="119"/>
      <c r="B215" s="120"/>
      <c r="D215" s="121"/>
    </row>
    <row r="216" spans="1:4" ht="12.75">
      <c r="A216" s="119"/>
      <c r="B216" s="120"/>
      <c r="D216" s="121"/>
    </row>
    <row r="217" spans="1:4" ht="12.75">
      <c r="A217" s="119"/>
      <c r="B217" s="120"/>
      <c r="D217" s="121"/>
    </row>
    <row r="218" spans="1:4" ht="12.75">
      <c r="A218" s="119"/>
      <c r="B218" s="120"/>
      <c r="D218" s="121"/>
    </row>
    <row r="219" spans="1:4" ht="12.75">
      <c r="A219" s="119"/>
      <c r="B219" s="120"/>
      <c r="D219" s="121"/>
    </row>
    <row r="220" spans="1:4" ht="12.75">
      <c r="A220" s="119"/>
      <c r="B220" s="120"/>
      <c r="D220" s="121"/>
    </row>
    <row r="221" spans="1:4" ht="12.75">
      <c r="A221" s="119"/>
      <c r="B221" s="120"/>
      <c r="D221" s="121"/>
    </row>
    <row r="222" spans="1:4" ht="12.75">
      <c r="A222" s="119"/>
      <c r="B222" s="120"/>
      <c r="D222" s="121"/>
    </row>
    <row r="223" spans="1:4" ht="12.75">
      <c r="A223" s="119"/>
      <c r="B223" s="120"/>
      <c r="D223" s="121"/>
    </row>
    <row r="224" spans="1:4" ht="12.75">
      <c r="A224" s="119"/>
      <c r="B224" s="120"/>
      <c r="D224" s="121"/>
    </row>
    <row r="225" spans="1:4" ht="12.75">
      <c r="A225" s="119"/>
      <c r="B225" s="120"/>
      <c r="D225" s="121"/>
    </row>
    <row r="226" spans="1:4" ht="12.75">
      <c r="A226" s="119"/>
      <c r="B226" s="120"/>
      <c r="D226" s="121"/>
    </row>
    <row r="227" spans="1:4" ht="12.75">
      <c r="A227" s="119"/>
      <c r="B227" s="120"/>
      <c r="D227" s="121"/>
    </row>
    <row r="228" spans="1:4" ht="12.75">
      <c r="A228" s="119"/>
      <c r="B228" s="120"/>
      <c r="D228" s="121"/>
    </row>
    <row r="229" spans="1:4" ht="12.75">
      <c r="A229" s="119"/>
      <c r="B229" s="120"/>
      <c r="D229" s="121"/>
    </row>
    <row r="230" spans="1:4" ht="12.75">
      <c r="A230" s="119"/>
      <c r="B230" s="120"/>
      <c r="D230" s="121"/>
    </row>
    <row r="231" spans="1:4" ht="12.75">
      <c r="A231" s="119"/>
      <c r="B231" s="120"/>
      <c r="D231" s="121"/>
    </row>
    <row r="232" spans="1:4" ht="12.75">
      <c r="A232" s="119"/>
      <c r="B232" s="120"/>
      <c r="D232" s="121"/>
    </row>
    <row r="233" spans="1:4" ht="12.75">
      <c r="A233" s="119"/>
      <c r="B233" s="120"/>
      <c r="D233" s="121"/>
    </row>
    <row r="234" spans="1:4" ht="12.75">
      <c r="A234" s="119"/>
      <c r="B234" s="120"/>
      <c r="D234" s="121"/>
    </row>
    <row r="235" spans="1:4" ht="13.5" customHeight="1">
      <c r="A235" s="119"/>
      <c r="B235" s="120"/>
      <c r="D235" s="121"/>
    </row>
    <row r="236" spans="1:4" ht="12.75">
      <c r="A236" s="119"/>
      <c r="B236" s="120"/>
      <c r="D236" s="121"/>
    </row>
    <row r="237" spans="1:4" ht="12.75">
      <c r="A237" s="119"/>
      <c r="B237" s="120"/>
      <c r="D237" s="121"/>
    </row>
    <row r="238" spans="1:4" ht="12.75">
      <c r="A238" s="119"/>
      <c r="B238" s="120"/>
      <c r="D238" s="121"/>
    </row>
    <row r="239" spans="1:4" ht="12.75">
      <c r="A239" s="119"/>
      <c r="B239" s="120"/>
      <c r="D239" s="121"/>
    </row>
    <row r="240" spans="1:4" ht="12.75">
      <c r="A240" s="119"/>
      <c r="B240" s="120"/>
      <c r="D240" s="121"/>
    </row>
    <row r="241" spans="1:4" ht="12.75">
      <c r="A241" s="119"/>
      <c r="B241" s="120"/>
      <c r="D241" s="121"/>
    </row>
    <row r="242" spans="1:4" ht="12.75">
      <c r="A242" s="119"/>
      <c r="B242" s="120"/>
      <c r="D242" s="121"/>
    </row>
    <row r="243" spans="1:4" ht="12.75">
      <c r="A243" s="119"/>
      <c r="B243" s="120"/>
      <c r="D243" s="121"/>
    </row>
    <row r="244" spans="1:4" ht="12.75">
      <c r="A244" s="119"/>
      <c r="B244" s="120"/>
      <c r="D244" s="121"/>
    </row>
    <row r="245" spans="1:4" ht="12.75">
      <c r="A245" s="119"/>
      <c r="B245" s="120"/>
      <c r="D245" s="121"/>
    </row>
    <row r="246" spans="1:4" ht="12.75">
      <c r="A246" s="119"/>
      <c r="B246" s="120"/>
      <c r="D246" s="121"/>
    </row>
    <row r="247" spans="1:4" ht="12.75">
      <c r="A247" s="119"/>
      <c r="B247" s="120"/>
      <c r="D247" s="121"/>
    </row>
    <row r="248" spans="1:4" ht="12.75">
      <c r="A248" s="119"/>
      <c r="B248" s="120"/>
      <c r="D248" s="121"/>
    </row>
    <row r="249" spans="1:4" ht="12.75">
      <c r="A249" s="119"/>
      <c r="B249" s="120"/>
      <c r="D249" s="121"/>
    </row>
    <row r="250" spans="1:4" ht="12.75">
      <c r="A250" s="119"/>
      <c r="B250" s="120"/>
      <c r="D250" s="121"/>
    </row>
    <row r="251" spans="1:4" ht="12.75">
      <c r="A251" s="119"/>
      <c r="B251" s="120"/>
      <c r="D251" s="121"/>
    </row>
    <row r="252" spans="1:4" ht="12.75">
      <c r="A252" s="119"/>
      <c r="B252" s="120"/>
      <c r="D252" s="121"/>
    </row>
    <row r="253" spans="1:4" ht="12.75">
      <c r="A253" s="119"/>
      <c r="B253" s="120"/>
      <c r="D253" s="121"/>
    </row>
    <row r="254" spans="1:4" ht="12.75">
      <c r="A254" s="119"/>
      <c r="B254" s="120"/>
      <c r="D254" s="121"/>
    </row>
    <row r="255" spans="1:4" ht="12.75">
      <c r="A255" s="119"/>
      <c r="B255" s="120"/>
      <c r="D255" s="121"/>
    </row>
    <row r="256" spans="1:4" ht="12.75">
      <c r="A256" s="119"/>
      <c r="B256" s="120"/>
      <c r="D256" s="121"/>
    </row>
    <row r="257" spans="1:4" ht="12.75">
      <c r="A257" s="119"/>
      <c r="B257" s="120"/>
      <c r="D257" s="121"/>
    </row>
    <row r="258" spans="1:4" ht="12.75">
      <c r="A258" s="119"/>
      <c r="B258" s="120"/>
      <c r="D258" s="121"/>
    </row>
    <row r="259" spans="1:4" ht="12.75">
      <c r="A259" s="119"/>
      <c r="B259" s="120"/>
      <c r="D259" s="121"/>
    </row>
    <row r="260" spans="1:4" ht="12.75">
      <c r="A260" s="119"/>
      <c r="B260" s="120"/>
      <c r="D260" s="121"/>
    </row>
    <row r="261" spans="1:4" ht="12.75">
      <c r="A261" s="119"/>
      <c r="B261" s="120"/>
      <c r="D261" s="121"/>
    </row>
    <row r="262" spans="1:4" ht="12.75">
      <c r="A262" s="119"/>
      <c r="B262" s="120"/>
      <c r="D262" s="121"/>
    </row>
    <row r="263" spans="1:4" ht="12.75">
      <c r="A263" s="119"/>
      <c r="B263" s="120"/>
      <c r="D263" s="121"/>
    </row>
    <row r="264" spans="1:4" ht="12.75">
      <c r="A264" s="119"/>
      <c r="B264" s="120"/>
      <c r="D264" s="121"/>
    </row>
    <row r="265" spans="1:4" ht="12.75">
      <c r="A265" s="119"/>
      <c r="B265" s="120"/>
      <c r="D265" s="121"/>
    </row>
    <row r="266" spans="1:4" ht="12.75">
      <c r="A266" s="119"/>
      <c r="B266" s="120"/>
      <c r="D266" s="121"/>
    </row>
    <row r="267" spans="1:4" ht="12.75">
      <c r="A267" s="119"/>
      <c r="B267" s="120"/>
      <c r="D267" s="121"/>
    </row>
    <row r="268" spans="1:4" ht="12.75">
      <c r="A268" s="119"/>
      <c r="B268" s="120"/>
      <c r="D268" s="121"/>
    </row>
    <row r="269" spans="1:4" ht="12.75">
      <c r="A269" s="119"/>
      <c r="B269" s="120"/>
      <c r="D269" s="121"/>
    </row>
    <row r="270" spans="1:4" ht="12.75">
      <c r="A270" s="119"/>
      <c r="B270" s="120"/>
      <c r="D270" s="121"/>
    </row>
    <row r="271" spans="1:4" ht="12.75">
      <c r="A271" s="119"/>
      <c r="B271" s="120"/>
      <c r="D271" s="121"/>
    </row>
    <row r="272" spans="1:4" ht="12.75">
      <c r="A272" s="119"/>
      <c r="B272" s="120"/>
      <c r="D272" s="121"/>
    </row>
    <row r="273" spans="1:4" ht="12.75">
      <c r="A273" s="119"/>
      <c r="B273" s="120"/>
      <c r="D273" s="121"/>
    </row>
    <row r="274" spans="1:4" ht="12.75">
      <c r="A274" s="119"/>
      <c r="B274" s="120"/>
      <c r="D274" s="121"/>
    </row>
    <row r="275" spans="1:4" ht="12.75">
      <c r="A275" s="119"/>
      <c r="B275" s="120"/>
      <c r="D275" s="121"/>
    </row>
    <row r="276" spans="1:4" ht="12.75">
      <c r="A276" s="119"/>
      <c r="B276" s="120"/>
      <c r="D276" s="121"/>
    </row>
    <row r="277" spans="1:4" ht="12.75">
      <c r="A277" s="119"/>
      <c r="B277" s="120"/>
      <c r="D277" s="121"/>
    </row>
    <row r="278" spans="1:4" ht="12.75">
      <c r="A278" s="119"/>
      <c r="B278" s="120"/>
      <c r="D278" s="121"/>
    </row>
    <row r="279" spans="1:4" ht="12.75">
      <c r="A279" s="119"/>
      <c r="B279" s="120"/>
      <c r="D279" s="121"/>
    </row>
    <row r="280" spans="1:4" ht="12.75">
      <c r="A280" s="119"/>
      <c r="B280" s="120"/>
      <c r="D280" s="121"/>
    </row>
    <row r="281" spans="1:4" ht="12.75">
      <c r="A281" s="119"/>
      <c r="B281" s="120"/>
      <c r="D281" s="121"/>
    </row>
    <row r="282" spans="1:4" ht="12.75">
      <c r="A282" s="119"/>
      <c r="B282" s="120"/>
      <c r="D282" s="121"/>
    </row>
    <row r="283" spans="1:4" ht="12.75">
      <c r="A283" s="125"/>
      <c r="D283" s="121"/>
    </row>
    <row r="284" spans="1:4" ht="12.75">
      <c r="A284" s="125"/>
      <c r="D284" s="121"/>
    </row>
    <row r="285" spans="1:4" ht="12.75">
      <c r="A285" s="125"/>
      <c r="D285" s="121"/>
    </row>
    <row r="286" spans="1:4" ht="12.75">
      <c r="A286" s="125"/>
      <c r="D286" s="121"/>
    </row>
    <row r="287" spans="1:4" ht="12.75">
      <c r="A287" s="125"/>
      <c r="D287" s="121"/>
    </row>
    <row r="288" ht="12.75">
      <c r="D288" s="121"/>
    </row>
    <row r="289" ht="12.75">
      <c r="D289" s="121"/>
    </row>
  </sheetData>
  <mergeCells count="4">
    <mergeCell ref="A3:D3"/>
    <mergeCell ref="A5:D5"/>
    <mergeCell ref="A6:D6"/>
    <mergeCell ref="C72:D74"/>
  </mergeCells>
  <printOptions horizontalCentered="1"/>
  <pageMargins left="0.4" right="0.27" top="0.33" bottom="0.21" header="0.5" footer="0.5"/>
  <pageSetup horizontalDpi="300" verticalDpi="300" orientation="portrait" scale="73" r:id="rId1"/>
  <headerFooter alignWithMargins="0">
    <oddHeader>&amp;C &amp;R&amp;"MS Sans Serif,Bold"ATTACHMENT II</oddHeader>
    <oddFooter>&amp;CPage &amp;P&amp;R&amp;8&amp;F\&amp;A</oddFooter>
  </headerFooter>
  <rowBreaks count="2" manualBreakCount="2">
    <brk id="73" max="4" man="1"/>
    <brk id="1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stanley.goldstein</dc:creator>
  <cp:keywords/>
  <dc:description/>
  <cp:lastModifiedBy>linda.davis</cp:lastModifiedBy>
  <cp:lastPrinted>2006-02-09T16:39:41Z</cp:lastPrinted>
  <dcterms:created xsi:type="dcterms:W3CDTF">2006-02-06T20:53:17Z</dcterms:created>
  <dcterms:modified xsi:type="dcterms:W3CDTF">2006-02-09T16:39:45Z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