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829" activeTab="0"/>
  </bookViews>
  <sheets>
    <sheet name="SUS PECO" sheetId="1" r:id="rId1"/>
  </sheets>
  <definedNames>
    <definedName name="_xlnm.Print_Area" localSheetId="0">'SUS PECO'!$A$1:$W$139</definedName>
    <definedName name="Print_Area_MI">'SUS PECO'!$A$15:$C$134</definedName>
    <definedName name="_xlnm.Print_Titles" localSheetId="0">'SUS PECO'!$1:$14</definedName>
    <definedName name="Print_Titles_MI">'SUS PECO'!$3:$14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<sst xmlns="http://schemas.openxmlformats.org/spreadsheetml/2006/main" count="236" uniqueCount="157">
  <si>
    <t xml:space="preserve">TOTAL </t>
  </si>
  <si>
    <t>GRAND TOTAL</t>
  </si>
  <si>
    <t xml:space="preserve">                                                                                         **ITEMS VETOED BY GOVERNOR ARE SHADED**</t>
  </si>
  <si>
    <t xml:space="preserve">                                                                                              STATE UNIVERSITY SYSTEM OF FLORIDA</t>
  </si>
  <si>
    <t xml:space="preserve">                                                                                     2006-2007 PECO Project List by University and Project</t>
  </si>
  <si>
    <t xml:space="preserve">                                                                         Comparison of BOG Request with Governor's Recommended Budget,</t>
  </si>
  <si>
    <t xml:space="preserve">                                                              Conference Report on House Bill HB 5001, and Final Appropriations After Veto Action</t>
  </si>
  <si>
    <t>Remodel Parkview House/Westside Student Ctr. (P,C,E)</t>
  </si>
  <si>
    <t>PCB FC 06-01</t>
  </si>
  <si>
    <t>Pathogen Research Facility (P,C)</t>
  </si>
  <si>
    <t>Teaching Classroom Building (P)</t>
  </si>
  <si>
    <t>Panama City Campus - Academic Center (C,E)</t>
  </si>
  <si>
    <t>Tucker Hall Remodeling (P)</t>
  </si>
  <si>
    <t>Gore Education Complex Remodeling/Expansion (P)</t>
  </si>
  <si>
    <t>Interdisciplinary Science Teaching &amp; Res. Fac. (P,C)</t>
  </si>
  <si>
    <t>Student Life Exterior Renovation (P,C,E)</t>
  </si>
  <si>
    <t>College of Arts &amp; Letters - Arts &amp; Humanities Add. (P,C,E)</t>
  </si>
  <si>
    <t>College of Business Classroom and Support Bldg.(P,C,E)</t>
  </si>
  <si>
    <t>VCC-UCF Joint Use Facility (P,C,E)</t>
  </si>
  <si>
    <t>Wastewater Treatment Expansion (P,C,E)</t>
  </si>
  <si>
    <t>Math &amp; Physics Building Renovation (P)</t>
  </si>
  <si>
    <t>Hazardous Waste Expansion (P,C,E)</t>
  </si>
  <si>
    <t>Satellite Chiller Plant - UP (P)</t>
  </si>
  <si>
    <t>Founders Hall (Bldg. 2) (One Stop Shop) (P,C,E)</t>
  </si>
  <si>
    <t>Coggin College of Business Add. (Bldg. 42) (P)</t>
  </si>
  <si>
    <t>Road Improvements (P,C)</t>
  </si>
  <si>
    <t>Student Activity Fields Improvements (P,C,E)</t>
  </si>
  <si>
    <t>Central Energy Plant Expansion Phase 2 (P,C,E)</t>
  </si>
  <si>
    <t>All</t>
  </si>
  <si>
    <t>(General Revenue)</t>
  </si>
  <si>
    <t>PECO</t>
  </si>
  <si>
    <t xml:space="preserve">SUB TOTAL </t>
  </si>
  <si>
    <t>HB 5001</t>
  </si>
  <si>
    <t>Thagard Health Center (P,C,E)</t>
  </si>
  <si>
    <t>BOG</t>
  </si>
  <si>
    <t xml:space="preserve">Bill </t>
  </si>
  <si>
    <t>(After</t>
  </si>
  <si>
    <t>Revised</t>
  </si>
  <si>
    <t>Proposed</t>
  </si>
  <si>
    <t>Lump Sum Maintenance/Repair/Renovation/Remodeling</t>
  </si>
  <si>
    <t>NEWC</t>
  </si>
  <si>
    <t>YEAR   FOUR</t>
  </si>
  <si>
    <t>Project</t>
  </si>
  <si>
    <t>TOTAL</t>
  </si>
  <si>
    <t>Commitments</t>
  </si>
  <si>
    <t>COMMENTS</t>
  </si>
  <si>
    <t xml:space="preserve"> $</t>
  </si>
  <si>
    <t xml:space="preserve">C O M M E N T S </t>
  </si>
  <si>
    <t>UF</t>
  </si>
  <si>
    <t>FSU</t>
  </si>
  <si>
    <t>FAMU</t>
  </si>
  <si>
    <t>USF</t>
  </si>
  <si>
    <t>FAU</t>
  </si>
  <si>
    <t>UWF</t>
  </si>
  <si>
    <t>UCF</t>
  </si>
  <si>
    <t>FIU</t>
  </si>
  <si>
    <t>UNF</t>
  </si>
  <si>
    <t>FGCU</t>
  </si>
  <si>
    <t>2002-2003</t>
  </si>
  <si>
    <t>Year Four,</t>
  </si>
  <si>
    <t>Governor's</t>
  </si>
  <si>
    <t>Senate</t>
  </si>
  <si>
    <t>House</t>
  </si>
  <si>
    <t>Request</t>
  </si>
  <si>
    <t>Univ.</t>
  </si>
  <si>
    <t>Bill</t>
  </si>
  <si>
    <t>Conference</t>
  </si>
  <si>
    <t>Committee</t>
  </si>
  <si>
    <t>Final</t>
  </si>
  <si>
    <t>Approved</t>
  </si>
  <si>
    <t>Appropriations</t>
  </si>
  <si>
    <t>Bill*</t>
  </si>
  <si>
    <t>Recommended</t>
  </si>
  <si>
    <t>Budget</t>
  </si>
  <si>
    <t xml:space="preserve">House </t>
  </si>
  <si>
    <r>
      <t xml:space="preserve">Revised 3/17/04 </t>
    </r>
    <r>
      <rPr>
        <b/>
        <vertAlign val="superscript"/>
        <sz val="8"/>
        <rFont val="Arial"/>
        <family val="2"/>
      </rPr>
      <t>3</t>
    </r>
  </si>
  <si>
    <t>Passed</t>
  </si>
  <si>
    <t>Bill 2500</t>
  </si>
  <si>
    <t>Bill 1835</t>
  </si>
  <si>
    <t>Bill (HB 1835)</t>
  </si>
  <si>
    <t>Bill (SB 2500)</t>
  </si>
  <si>
    <t>First</t>
  </si>
  <si>
    <t>Engrossed</t>
  </si>
  <si>
    <t xml:space="preserve">Conference </t>
  </si>
  <si>
    <t xml:space="preserve">Report </t>
  </si>
  <si>
    <t>on HB 1835</t>
  </si>
  <si>
    <t>Multidisciplinary Nanosystems Facility (C,E)</t>
  </si>
  <si>
    <t>Utilities/Infrastructure/Capital Renewal/Roofs (P,C,E)</t>
  </si>
  <si>
    <t>Campus Elec Upgrades, Technology, Infrastructure (P,C,E)</t>
  </si>
  <si>
    <t>Sarasota/Manatee Utilities &amp; Infrastructure (P,C,E)</t>
  </si>
  <si>
    <t>Roads/Parking/Infrastructure/Mitigation (P,C,E)</t>
  </si>
  <si>
    <t xml:space="preserve">Budget </t>
  </si>
  <si>
    <t xml:space="preserve">Senate </t>
  </si>
  <si>
    <t>SB 7078</t>
  </si>
  <si>
    <t>SB 2600</t>
  </si>
  <si>
    <t>Utilitities/Infrastructure/Capital Renewal/Roofs(P,C,E)</t>
  </si>
  <si>
    <t>Biomedical Sciences Building (C,E)</t>
  </si>
  <si>
    <t>USF St. Pete Utilities/Infrastructure (P,C,E)</t>
  </si>
  <si>
    <t>FAU/Scripps Joint Use Facility - Jupiter (P.C.E)</t>
  </si>
  <si>
    <t>Port St. Lucie - Partner Campus Phase II (P,C,E)</t>
  </si>
  <si>
    <t>Science and Technology, Phase I (C,E)</t>
  </si>
  <si>
    <t>Bio-Medical Science Center (C,E)</t>
  </si>
  <si>
    <t>Molecular Biology, UP (C,E)</t>
  </si>
  <si>
    <t>Social Science (International Studies), UP (C,E)</t>
  </si>
  <si>
    <t>Education Building (C.E)</t>
  </si>
  <si>
    <t xml:space="preserve">                                                                                                            BOARD OF GOVERNORS</t>
  </si>
  <si>
    <t>* Approved by the Board of Governors State University System of Florida on March 13, 2006 by Telephone Conference Call.</t>
  </si>
  <si>
    <t xml:space="preserve">Cost Overruns per Board of Governors State University </t>
  </si>
  <si>
    <t>System of Florida Cost Escalation Report (3/13/06)*</t>
  </si>
  <si>
    <t>Department of Education Allocation to UCF/SCC Joint Use Facility</t>
  </si>
  <si>
    <t>Department of Education Allocation to UCF/VCC Joint Use Facility</t>
  </si>
  <si>
    <t xml:space="preserve">   (Projects to Benefit the Board of Governors State University System </t>
  </si>
  <si>
    <t xml:space="preserve">   of Florida in Department of Education Budget)</t>
  </si>
  <si>
    <t>Neuroscience and Reading Institute (C,E)</t>
  </si>
  <si>
    <t>Life Sciences Teaching &amp; Research Center (C,E)</t>
  </si>
  <si>
    <t>College of Education Building Expansion (P)</t>
  </si>
  <si>
    <t>Administrative Services Center Panama City (C,E)</t>
  </si>
  <si>
    <t xml:space="preserve">HB 5001 </t>
  </si>
  <si>
    <t>University Commons Renovation (C)</t>
  </si>
  <si>
    <t>Jones Hall Remodeling (P,C,E)</t>
  </si>
  <si>
    <t>Visual &amp; Performing Arts Teaching Facility (P,C)</t>
  </si>
  <si>
    <t>Lakeland Campus, Phase I (P,C)</t>
  </si>
  <si>
    <t>FAU/UF Davie Facility (P,C)</t>
  </si>
  <si>
    <t>SCC-UCF Joint Use Facility (P,C,E)</t>
  </si>
  <si>
    <t>Physical Sciences Building (P,C)</t>
  </si>
  <si>
    <t>Public Safety Building, UP (P,C,E)</t>
  </si>
  <si>
    <t>Science Classroom Complex - UP (P,C)</t>
  </si>
  <si>
    <t>Graduate Classroom Building - UP (P,C)</t>
  </si>
  <si>
    <t>Land Acquisition (S)</t>
  </si>
  <si>
    <t>Classrooms/Offices/Labs Academic 6 (C)</t>
  </si>
  <si>
    <t>Fine Arts Phase 2 Auditorium (P,C,E)</t>
  </si>
  <si>
    <t>Classrooms/Offices/Labs Academic 7 (P,C)</t>
  </si>
  <si>
    <t>Academic Facility (P)</t>
  </si>
  <si>
    <t>Other</t>
  </si>
  <si>
    <t>Report on</t>
  </si>
  <si>
    <t>House Bill</t>
  </si>
  <si>
    <t>IFAS Statewide Rep., Ren. and Infrastructure Imp. (P,C,E)</t>
  </si>
  <si>
    <t>College of Medicine - Daytona Beach (P,C,E)</t>
  </si>
  <si>
    <t>College of Medicine - Fort Pierce (P,C,E)</t>
  </si>
  <si>
    <t>College of Medicine - Immokalee (P,C,E)</t>
  </si>
  <si>
    <t xml:space="preserve">Developmental Research School (C,E) </t>
  </si>
  <si>
    <t xml:space="preserve">Multi-Purpose Center Teaching Gymnasium (C,E) </t>
  </si>
  <si>
    <t xml:space="preserve">St. Pete Campus - Science &amp; Tech. Bldg. (C,E) </t>
  </si>
  <si>
    <t xml:space="preserve">Expansion/Remodel Computer Center #22 (C,E) </t>
  </si>
  <si>
    <t>FAU-UF Joint Use Facility Davie Campus (P,C,E)</t>
  </si>
  <si>
    <t>General Classroom/Engineering Building (P,C)</t>
  </si>
  <si>
    <r>
      <t xml:space="preserve">9/15/05 </t>
    </r>
    <r>
      <rPr>
        <b/>
        <vertAlign val="superscript"/>
        <sz val="10"/>
        <rFont val="Arial"/>
        <family val="2"/>
      </rPr>
      <t>1</t>
    </r>
  </si>
  <si>
    <r>
      <t xml:space="preserve">12/21/05 </t>
    </r>
    <r>
      <rPr>
        <b/>
        <vertAlign val="superscript"/>
        <sz val="10"/>
        <rFont val="Arial"/>
        <family val="2"/>
      </rPr>
      <t>1</t>
    </r>
  </si>
  <si>
    <r>
      <t xml:space="preserve">3/23/06 </t>
    </r>
    <r>
      <rPr>
        <b/>
        <vertAlign val="superscript"/>
        <sz val="10"/>
        <rFont val="Arial"/>
        <family val="2"/>
      </rPr>
      <t>2</t>
    </r>
  </si>
  <si>
    <r>
      <t xml:space="preserve">SPB 7124 </t>
    </r>
    <r>
      <rPr>
        <b/>
        <vertAlign val="superscript"/>
        <sz val="10"/>
        <rFont val="Arial"/>
        <family val="2"/>
      </rPr>
      <t>3</t>
    </r>
  </si>
  <si>
    <r>
      <t xml:space="preserve">SB 2700 </t>
    </r>
    <r>
      <rPr>
        <b/>
        <vertAlign val="superscript"/>
        <sz val="10"/>
        <rFont val="Arial"/>
        <family val="2"/>
      </rPr>
      <t>3</t>
    </r>
  </si>
  <si>
    <r>
      <t>Vetoes)</t>
    </r>
    <r>
      <rPr>
        <b/>
        <vertAlign val="superscript"/>
        <sz val="10"/>
        <rFont val="Arial"/>
        <family val="2"/>
      </rPr>
      <t>4</t>
    </r>
  </si>
  <si>
    <r>
      <t>1</t>
    </r>
    <r>
      <rPr>
        <b/>
        <sz val="10"/>
        <rFont val="Arial"/>
        <family val="2"/>
      </rPr>
      <t xml:space="preserve">  Estimated revenue limits are based on March 7, 2005 PECO Revenue Estimating Conference.</t>
    </r>
  </si>
  <si>
    <r>
      <t>1</t>
    </r>
    <r>
      <rPr>
        <b/>
        <sz val="10"/>
        <rFont val="Arial"/>
        <family val="2"/>
      </rPr>
      <t xml:space="preserve">  Estimated revenue limits are based on November 4, 2005 PECO Revenue Estimating Conference.</t>
    </r>
  </si>
  <si>
    <r>
      <t>2</t>
    </r>
    <r>
      <rPr>
        <b/>
        <sz val="10"/>
        <rFont val="Arial"/>
        <family val="2"/>
      </rPr>
      <t xml:space="preserve">  Estimated revenue limits are based on March 6, 2006 PECO Revenue Estimating Conference.</t>
    </r>
  </si>
  <si>
    <r>
      <t>3</t>
    </r>
    <r>
      <rPr>
        <b/>
        <sz val="10"/>
        <rFont val="Arial"/>
        <family val="2"/>
      </rPr>
      <t xml:space="preserve"> Includes $399,964,068 from PECO and $15,775,018 from General Revenue.</t>
    </r>
  </si>
  <si>
    <r>
      <t>4</t>
    </r>
    <r>
      <rPr>
        <b/>
        <sz val="10"/>
        <rFont val="Arial"/>
        <family val="2"/>
      </rPr>
      <t xml:space="preserve"> After the Governor's veto action, total appropriations for projects is $420,335,323.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</si>
</sst>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\(0\)"/>
    <numFmt numFmtId="166" formatCode="&quot;$&quot;#,##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General_)"/>
    <numFmt numFmtId="171" formatCode="#,##0.0000"/>
    <numFmt numFmtId="172" formatCode="#,##0.0_);[Red]\(#,##0.0\)"/>
    <numFmt numFmtId="173" formatCode="&quot;$&quot;#,##0.00"/>
    <numFmt numFmtId="174" formatCode="[$$-409]#,##0"/>
    <numFmt numFmtId="175" formatCode="[$$-409]#,##0.0"/>
    <numFmt numFmtId="176" formatCode="[$$-409]#,##0_);\([$$-409]#,##0\)"/>
    <numFmt numFmtId="177" formatCode="0.00000000000"/>
    <numFmt numFmtId="178" formatCode="#,##0.00000000000"/>
    <numFmt numFmtId="179" formatCode="[$-409]dddd\,\ mmmm\ dd\,\ yyyy"/>
    <numFmt numFmtId="180" formatCode="m/d/yy;@"/>
    <numFmt numFmtId="181" formatCode="mm/dd/yy;@"/>
    <numFmt numFmtId="182" formatCode="&quot;$&quot;#,##0;[Red]&quot;$&quot;#,##0"/>
  </numFmts>
  <fonts count="21">
    <font>
      <sz val="7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"/>
      <family val="0"/>
    </font>
    <font>
      <sz val="7"/>
      <name val="MS Sans Serif"/>
      <family val="2"/>
    </font>
    <font>
      <b/>
      <sz val="7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Helv"/>
      <family val="0"/>
    </font>
    <font>
      <u val="single"/>
      <sz val="7"/>
      <color indexed="36"/>
      <name val="Helv"/>
      <family val="0"/>
    </font>
    <font>
      <sz val="10"/>
      <name val="Helv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0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Fill="1" applyAlignment="1" applyProtection="1">
      <alignment horizontal="centerContinuous"/>
      <protection/>
    </xf>
    <xf numFmtId="37" fontId="8" fillId="0" borderId="1" xfId="0" applyFont="1" applyBorder="1" applyAlignment="1">
      <alignment horizontal="center"/>
    </xf>
    <xf numFmtId="37" fontId="8" fillId="0" borderId="0" xfId="0" applyFont="1" applyAlignment="1">
      <alignment horizontal="center"/>
    </xf>
    <xf numFmtId="37" fontId="8" fillId="0" borderId="2" xfId="0" applyFont="1" applyFill="1" applyBorder="1" applyAlignment="1">
      <alignment horizontal="center"/>
    </xf>
    <xf numFmtId="37" fontId="9" fillId="0" borderId="0" xfId="0" applyFont="1" applyAlignment="1">
      <alignment/>
    </xf>
    <xf numFmtId="37" fontId="8" fillId="0" borderId="0" xfId="0" applyFont="1" applyAlignment="1">
      <alignment/>
    </xf>
    <xf numFmtId="37" fontId="10" fillId="0" borderId="0" xfId="0" applyFont="1" applyAlignment="1">
      <alignment/>
    </xf>
    <xf numFmtId="37" fontId="8" fillId="0" borderId="2" xfId="0" applyFont="1" applyBorder="1" applyAlignment="1">
      <alignment horizontal="center"/>
    </xf>
    <xf numFmtId="37" fontId="10" fillId="0" borderId="0" xfId="0" applyFont="1" applyAlignment="1" applyProtection="1">
      <alignment horizontal="left"/>
      <protection/>
    </xf>
    <xf numFmtId="37" fontId="10" fillId="2" borderId="0" xfId="0" applyFont="1" applyFill="1" applyAlignment="1">
      <alignment/>
    </xf>
    <xf numFmtId="37" fontId="10" fillId="0" borderId="0" xfId="0" applyFont="1" applyFill="1" applyAlignment="1">
      <alignment/>
    </xf>
    <xf numFmtId="37" fontId="8" fillId="2" borderId="3" xfId="0" applyFont="1" applyFill="1" applyBorder="1" applyAlignment="1" applyProtection="1">
      <alignment/>
      <protection/>
    </xf>
    <xf numFmtId="37" fontId="10" fillId="0" borderId="0" xfId="0" applyFont="1" applyFill="1" applyAlignment="1" applyProtection="1">
      <alignment/>
      <protection/>
    </xf>
    <xf numFmtId="37" fontId="8" fillId="2" borderId="4" xfId="0" applyFont="1" applyFill="1" applyBorder="1" applyAlignment="1" applyProtection="1">
      <alignment/>
      <protection/>
    </xf>
    <xf numFmtId="37" fontId="8" fillId="2" borderId="5" xfId="0" applyFont="1" applyFill="1" applyBorder="1" applyAlignment="1" applyProtection="1">
      <alignment/>
      <protection/>
    </xf>
    <xf numFmtId="37" fontId="8" fillId="0" borderId="0" xfId="0" applyFont="1" applyFill="1" applyBorder="1" applyAlignment="1">
      <alignment horizontal="center"/>
    </xf>
    <xf numFmtId="37" fontId="8" fillId="0" borderId="1" xfId="0" applyFont="1" applyFill="1" applyBorder="1" applyAlignment="1">
      <alignment horizontal="center"/>
    </xf>
    <xf numFmtId="37" fontId="11" fillId="0" borderId="0" xfId="0" applyFont="1" applyAlignment="1">
      <alignment horizontal="center"/>
    </xf>
    <xf numFmtId="37" fontId="8" fillId="0" borderId="0" xfId="0" applyFont="1" applyBorder="1" applyAlignment="1" applyProtection="1">
      <alignment horizontal="center"/>
      <protection/>
    </xf>
    <xf numFmtId="37" fontId="8" fillId="0" borderId="0" xfId="0" applyFont="1" applyBorder="1" applyAlignment="1">
      <alignment horizontal="center"/>
    </xf>
    <xf numFmtId="37" fontId="8" fillId="0" borderId="1" xfId="0" applyFont="1" applyBorder="1" applyAlignment="1" applyProtection="1">
      <alignment horizontal="center"/>
      <protection/>
    </xf>
    <xf numFmtId="181" fontId="8" fillId="0" borderId="2" xfId="0" applyNumberFormat="1" applyFont="1" applyBorder="1" applyAlignment="1">
      <alignment horizontal="center"/>
    </xf>
    <xf numFmtId="37" fontId="8" fillId="0" borderId="4" xfId="0" applyFont="1" applyBorder="1" applyAlignment="1">
      <alignment/>
    </xf>
    <xf numFmtId="37" fontId="8" fillId="2" borderId="0" xfId="0" applyFont="1" applyFill="1" applyBorder="1" applyAlignment="1" applyProtection="1">
      <alignment/>
      <protection/>
    </xf>
    <xf numFmtId="37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 horizontal="center"/>
    </xf>
    <xf numFmtId="37" fontId="8" fillId="0" borderId="0" xfId="0" applyFont="1" applyAlignment="1" applyProtection="1">
      <alignment horizontal="left"/>
      <protection/>
    </xf>
    <xf numFmtId="37" fontId="11" fillId="0" borderId="0" xfId="0" applyFont="1" applyAlignment="1" applyProtection="1">
      <alignment horizontal="left"/>
      <protection/>
    </xf>
    <xf numFmtId="37" fontId="11" fillId="0" borderId="0" xfId="0" applyFont="1" applyBorder="1" applyAlignment="1" applyProtection="1">
      <alignment horizontal="center"/>
      <protection/>
    </xf>
    <xf numFmtId="37" fontId="11" fillId="0" borderId="6" xfId="0" applyFont="1" applyBorder="1" applyAlignment="1" applyProtection="1">
      <alignment/>
      <protection/>
    </xf>
    <xf numFmtId="37" fontId="10" fillId="0" borderId="0" xfId="0" applyFont="1" applyBorder="1" applyAlignment="1">
      <alignment/>
    </xf>
    <xf numFmtId="37" fontId="14" fillId="0" borderId="0" xfId="0" applyFont="1" applyAlignment="1" applyProtection="1">
      <alignment horizontal="centerContinuous"/>
      <protection/>
    </xf>
    <xf numFmtId="37" fontId="14" fillId="0" borderId="0" xfId="0" applyFont="1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1" xfId="0" applyFont="1" applyBorder="1" applyAlignment="1" applyProtection="1">
      <alignment horizontal="center"/>
      <protection/>
    </xf>
    <xf numFmtId="37" fontId="11" fillId="0" borderId="7" xfId="0" applyFont="1" applyBorder="1" applyAlignment="1" applyProtection="1">
      <alignment/>
      <protection/>
    </xf>
    <xf numFmtId="37" fontId="15" fillId="0" borderId="1" xfId="0" applyFont="1" applyBorder="1" applyAlignment="1">
      <alignment/>
    </xf>
    <xf numFmtId="37" fontId="11" fillId="0" borderId="0" xfId="0" applyFont="1" applyBorder="1" applyAlignment="1" applyProtection="1">
      <alignment/>
      <protection/>
    </xf>
    <xf numFmtId="37" fontId="15" fillId="0" borderId="0" xfId="0" applyFont="1" applyBorder="1" applyAlignment="1">
      <alignment/>
    </xf>
    <xf numFmtId="37" fontId="11" fillId="0" borderId="0" xfId="0" applyFont="1" applyBorder="1" applyAlignment="1">
      <alignment horizontal="center"/>
    </xf>
    <xf numFmtId="37" fontId="11" fillId="0" borderId="0" xfId="0" applyFont="1" applyAlignment="1" applyProtection="1">
      <alignment/>
      <protection/>
    </xf>
    <xf numFmtId="37" fontId="15" fillId="0" borderId="0" xfId="0" applyFont="1" applyAlignment="1">
      <alignment/>
    </xf>
    <xf numFmtId="37" fontId="11" fillId="0" borderId="0" xfId="0" applyFont="1" applyAlignment="1">
      <alignment/>
    </xf>
    <xf numFmtId="37" fontId="11" fillId="0" borderId="8" xfId="0" applyFont="1" applyBorder="1" applyAlignment="1" applyProtection="1">
      <alignment horizontal="center"/>
      <protection/>
    </xf>
    <xf numFmtId="181" fontId="11" fillId="0" borderId="2" xfId="0" applyNumberFormat="1" applyFont="1" applyBorder="1" applyAlignment="1">
      <alignment horizontal="center"/>
    </xf>
    <xf numFmtId="37" fontId="11" fillId="0" borderId="9" xfId="0" applyFont="1" applyBorder="1" applyAlignment="1" applyProtection="1">
      <alignment/>
      <protection/>
    </xf>
    <xf numFmtId="37" fontId="16" fillId="0" borderId="0" xfId="0" applyFont="1" applyAlignment="1">
      <alignment/>
    </xf>
    <xf numFmtId="181" fontId="11" fillId="0" borderId="0" xfId="0" applyNumberFormat="1" applyFont="1" applyBorder="1" applyAlignment="1">
      <alignment horizontal="center"/>
    </xf>
    <xf numFmtId="37" fontId="15" fillId="0" borderId="0" xfId="0" applyFont="1" applyBorder="1" applyAlignment="1" applyProtection="1">
      <alignment/>
      <protection/>
    </xf>
    <xf numFmtId="37" fontId="15" fillId="0" borderId="0" xfId="0" applyFont="1" applyAlignment="1" applyProtection="1">
      <alignment/>
      <protection/>
    </xf>
    <xf numFmtId="37" fontId="15" fillId="0" borderId="0" xfId="0" applyFont="1" applyAlignment="1" applyProtection="1">
      <alignment horizontal="left"/>
      <protection/>
    </xf>
    <xf numFmtId="37" fontId="11" fillId="2" borderId="0" xfId="0" applyFont="1" applyFill="1" applyAlignment="1" applyProtection="1">
      <alignment horizontal="center"/>
      <protection/>
    </xf>
    <xf numFmtId="37" fontId="15" fillId="2" borderId="0" xfId="0" applyFont="1" applyFill="1" applyAlignment="1" applyProtection="1">
      <alignment horizontal="left"/>
      <protection/>
    </xf>
    <xf numFmtId="37" fontId="15" fillId="0" borderId="0" xfId="0" applyFont="1" applyFill="1" applyAlignment="1">
      <alignment/>
    </xf>
    <xf numFmtId="37" fontId="15" fillId="3" borderId="0" xfId="0" applyFont="1" applyFill="1" applyAlignment="1" applyProtection="1">
      <alignment horizontal="left"/>
      <protection/>
    </xf>
    <xf numFmtId="37" fontId="15" fillId="3" borderId="0" xfId="0" applyFont="1" applyFill="1" applyAlignment="1">
      <alignment/>
    </xf>
    <xf numFmtId="37" fontId="15" fillId="3" borderId="0" xfId="0" applyFont="1" applyFill="1" applyAlignment="1" applyProtection="1">
      <alignment/>
      <protection/>
    </xf>
    <xf numFmtId="37" fontId="15" fillId="2" borderId="0" xfId="0" applyFont="1" applyFill="1" applyAlignment="1" applyProtection="1">
      <alignment/>
      <protection/>
    </xf>
    <xf numFmtId="37" fontId="11" fillId="2" borderId="3" xfId="0" applyFont="1" applyFill="1" applyBorder="1" applyAlignment="1" applyProtection="1">
      <alignment/>
      <protection/>
    </xf>
    <xf numFmtId="37" fontId="15" fillId="2" borderId="0" xfId="0" applyFont="1" applyFill="1" applyBorder="1" applyAlignment="1" applyProtection="1">
      <alignment/>
      <protection/>
    </xf>
    <xf numFmtId="37" fontId="19" fillId="3" borderId="0" xfId="0" applyFont="1" applyFill="1" applyAlignment="1">
      <alignment/>
    </xf>
    <xf numFmtId="37" fontId="19" fillId="3" borderId="0" xfId="0" applyFont="1" applyFill="1" applyAlignment="1" applyProtection="1">
      <alignment/>
      <protection/>
    </xf>
    <xf numFmtId="37" fontId="15" fillId="4" borderId="0" xfId="0" applyFont="1" applyFill="1" applyAlignment="1" applyProtection="1">
      <alignment horizontal="left"/>
      <protection/>
    </xf>
    <xf numFmtId="37" fontId="15" fillId="4" borderId="0" xfId="0" applyFont="1" applyFill="1" applyAlignment="1">
      <alignment/>
    </xf>
    <xf numFmtId="37" fontId="15" fillId="4" borderId="0" xfId="0" applyFont="1" applyFill="1" applyAlignment="1" applyProtection="1">
      <alignment/>
      <protection/>
    </xf>
    <xf numFmtId="37" fontId="11" fillId="2" borderId="0" xfId="0" applyFont="1" applyFill="1" applyAlignment="1" applyProtection="1">
      <alignment/>
      <protection/>
    </xf>
    <xf numFmtId="37" fontId="15" fillId="2" borderId="0" xfId="0" applyFont="1" applyFill="1" applyAlignment="1">
      <alignment/>
    </xf>
    <xf numFmtId="37" fontId="15" fillId="0" borderId="0" xfId="0" applyFont="1" applyFill="1" applyAlignment="1" applyProtection="1">
      <alignment horizontal="left"/>
      <protection/>
    </xf>
    <xf numFmtId="37" fontId="19" fillId="3" borderId="0" xfId="0" applyFont="1" applyFill="1" applyBorder="1" applyAlignment="1" applyProtection="1">
      <alignment/>
      <protection/>
    </xf>
    <xf numFmtId="37" fontId="15" fillId="0" borderId="0" xfId="0" applyFont="1" applyFill="1" applyAlignment="1" applyProtection="1">
      <alignment/>
      <protection/>
    </xf>
    <xf numFmtId="37" fontId="11" fillId="0" borderId="0" xfId="0" applyFont="1" applyFill="1" applyAlignment="1" applyProtection="1">
      <alignment horizontal="center"/>
      <protection/>
    </xf>
    <xf numFmtId="37" fontId="11" fillId="2" borderId="4" xfId="0" applyFont="1" applyFill="1" applyBorder="1" applyAlignment="1" applyProtection="1">
      <alignment/>
      <protection/>
    </xf>
    <xf numFmtId="37" fontId="11" fillId="2" borderId="0" xfId="0" applyFont="1" applyFill="1" applyBorder="1" applyAlignment="1" applyProtection="1">
      <alignment/>
      <protection/>
    </xf>
    <xf numFmtId="37" fontId="11" fillId="2" borderId="5" xfId="0" applyFont="1" applyFill="1" applyBorder="1" applyAlignment="1" applyProtection="1">
      <alignment/>
      <protection/>
    </xf>
    <xf numFmtId="37" fontId="20" fillId="3" borderId="0" xfId="0" applyFont="1" applyFill="1" applyBorder="1" applyAlignment="1" applyProtection="1">
      <alignment/>
      <protection/>
    </xf>
    <xf numFmtId="37" fontId="11" fillId="2" borderId="0" xfId="0" applyFont="1" applyFill="1" applyBorder="1" applyAlignment="1" applyProtection="1">
      <alignment horizontal="center"/>
      <protection/>
    </xf>
    <xf numFmtId="37" fontId="15" fillId="2" borderId="0" xfId="0" applyFont="1" applyFill="1" applyAlignment="1" applyProtection="1">
      <alignment horizontal="center"/>
      <protection/>
    </xf>
    <xf numFmtId="37" fontId="20" fillId="3" borderId="0" xfId="0" applyFont="1" applyFill="1" applyAlignment="1">
      <alignment horizontal="center"/>
    </xf>
    <xf numFmtId="37" fontId="17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>
      <alignment/>
    </xf>
    <xf numFmtId="37" fontId="11" fillId="2" borderId="0" xfId="0" applyFont="1" applyFill="1" applyAlignment="1" applyProtection="1">
      <alignment horizontal="left"/>
      <protection/>
    </xf>
    <xf numFmtId="37" fontId="11" fillId="0" borderId="0" xfId="0" applyFont="1" applyFill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left"/>
      <protection/>
    </xf>
    <xf numFmtId="37" fontId="11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420"/>
  <sheetViews>
    <sheetView showGridLines="0" tabSelected="1" workbookViewId="0" topLeftCell="A1">
      <selection activeCell="B33" sqref="B33"/>
    </sheetView>
  </sheetViews>
  <sheetFormatPr defaultColWidth="15" defaultRowHeight="9"/>
  <cols>
    <col min="1" max="1" width="12" style="0" customWidth="1"/>
    <col min="2" max="2" width="76" style="0" customWidth="1"/>
    <col min="3" max="3" width="18" style="0" hidden="1" customWidth="1"/>
    <col min="4" max="4" width="13.19921875" style="0" hidden="1" customWidth="1"/>
    <col min="5" max="5" width="15.59765625" style="0" hidden="1" customWidth="1"/>
    <col min="6" max="6" width="1.59765625" style="0" hidden="1" customWidth="1"/>
    <col min="7" max="7" width="45.19921875" style="0" hidden="1" customWidth="1"/>
    <col min="8" max="8" width="15" style="0" hidden="1" customWidth="1"/>
    <col min="9" max="11" width="0" style="0" hidden="1" customWidth="1"/>
    <col min="12" max="14" width="21" style="0" customWidth="1"/>
    <col min="15" max="18" width="18.59765625" style="0" hidden="1" customWidth="1"/>
    <col min="19" max="20" width="21" style="0" customWidth="1"/>
    <col min="21" max="22" width="18" style="0" hidden="1" customWidth="1"/>
    <col min="23" max="23" width="18" style="0" customWidth="1"/>
    <col min="24" max="25" width="18" style="0" hidden="1" customWidth="1"/>
    <col min="26" max="26" width="18" style="0" customWidth="1"/>
    <col min="27" max="27" width="19" style="0" hidden="1" customWidth="1"/>
    <col min="28" max="34" width="18" style="0" hidden="1" customWidth="1"/>
    <col min="35" max="35" width="18.19921875" style="0" hidden="1" customWidth="1"/>
    <col min="36" max="36" width="19.3984375" style="0" hidden="1" customWidth="1"/>
  </cols>
  <sheetData>
    <row r="1" spans="1:36" ht="12.75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6" ht="12.75">
      <c r="A2" s="88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36" ht="13.5" customHeight="1">
      <c r="A3" s="88" t="s">
        <v>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3.5" customHeight="1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6" ht="13.5" customHeight="1">
      <c r="A5" s="87" t="s">
        <v>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3.5" customHeight="1">
      <c r="A6" s="87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</row>
    <row r="7" spans="1:20" ht="3.75" customHeight="1">
      <c r="A7" s="5"/>
      <c r="B7" s="5"/>
      <c r="C7" s="5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36" ht="6" customHeight="1">
      <c r="A8" s="38"/>
      <c r="B8" s="38"/>
      <c r="C8" s="39"/>
      <c r="D8" s="40"/>
      <c r="E8" s="38"/>
      <c r="F8" s="41"/>
      <c r="G8" s="41"/>
      <c r="H8" s="41"/>
      <c r="I8" s="41"/>
      <c r="J8" s="41"/>
      <c r="K8" s="41"/>
      <c r="L8" s="41"/>
      <c r="M8" s="39"/>
      <c r="N8" s="41"/>
      <c r="O8" s="39" t="s">
        <v>38</v>
      </c>
      <c r="P8" s="39"/>
      <c r="Q8" s="39" t="s">
        <v>38</v>
      </c>
      <c r="R8" s="39"/>
      <c r="S8" s="39"/>
      <c r="T8" s="39"/>
      <c r="U8" s="25" t="s">
        <v>38</v>
      </c>
      <c r="V8" s="25"/>
      <c r="W8" s="23"/>
      <c r="X8" s="6" t="s">
        <v>38</v>
      </c>
      <c r="Y8" s="6"/>
      <c r="Z8" s="6"/>
      <c r="AA8" s="6" t="s">
        <v>60</v>
      </c>
      <c r="AB8" s="6" t="s">
        <v>38</v>
      </c>
      <c r="AC8" s="6" t="s">
        <v>76</v>
      </c>
      <c r="AD8" s="6" t="s">
        <v>81</v>
      </c>
      <c r="AE8" s="6" t="s">
        <v>38</v>
      </c>
      <c r="AF8" s="6" t="s">
        <v>76</v>
      </c>
      <c r="AG8" s="6" t="s">
        <v>81</v>
      </c>
      <c r="AH8" s="6"/>
      <c r="AI8" s="6"/>
      <c r="AJ8" s="21"/>
    </row>
    <row r="9" spans="1:36" ht="11.25" customHeight="1">
      <c r="A9" s="42"/>
      <c r="B9" s="42"/>
      <c r="C9" s="33" t="s">
        <v>34</v>
      </c>
      <c r="D9" s="34"/>
      <c r="E9" s="42"/>
      <c r="F9" s="43"/>
      <c r="G9" s="43"/>
      <c r="H9" s="43"/>
      <c r="I9" s="43"/>
      <c r="J9" s="43"/>
      <c r="K9" s="43"/>
      <c r="L9" s="33" t="s">
        <v>34</v>
      </c>
      <c r="M9" s="33" t="s">
        <v>34</v>
      </c>
      <c r="N9" s="44" t="s">
        <v>60</v>
      </c>
      <c r="O9" s="44" t="s">
        <v>61</v>
      </c>
      <c r="P9" s="44"/>
      <c r="Q9" s="44" t="s">
        <v>62</v>
      </c>
      <c r="R9" s="44"/>
      <c r="S9" s="44" t="s">
        <v>83</v>
      </c>
      <c r="T9" s="44" t="s">
        <v>68</v>
      </c>
      <c r="U9" s="24" t="s">
        <v>92</v>
      </c>
      <c r="V9" s="24" t="s">
        <v>38</v>
      </c>
      <c r="W9" s="24"/>
      <c r="X9" s="24" t="s">
        <v>74</v>
      </c>
      <c r="Y9" s="24" t="s">
        <v>38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0"/>
    </row>
    <row r="10" spans="1:36" ht="11.25" customHeight="1">
      <c r="A10" s="42"/>
      <c r="B10" s="42"/>
      <c r="C10" s="33" t="s">
        <v>63</v>
      </c>
      <c r="D10" s="34"/>
      <c r="E10" s="45"/>
      <c r="F10" s="46"/>
      <c r="G10" s="46"/>
      <c r="H10" s="46"/>
      <c r="I10" s="46"/>
      <c r="J10" s="46"/>
      <c r="K10" s="46"/>
      <c r="L10" s="33" t="s">
        <v>63</v>
      </c>
      <c r="M10" s="33" t="s">
        <v>37</v>
      </c>
      <c r="N10" s="44" t="s">
        <v>72</v>
      </c>
      <c r="O10" s="44" t="s">
        <v>67</v>
      </c>
      <c r="P10" s="44" t="s">
        <v>61</v>
      </c>
      <c r="Q10" s="44" t="s">
        <v>67</v>
      </c>
      <c r="R10" s="44" t="s">
        <v>62</v>
      </c>
      <c r="S10" s="44" t="s">
        <v>134</v>
      </c>
      <c r="T10" s="44" t="s">
        <v>70</v>
      </c>
      <c r="U10" s="24" t="s">
        <v>67</v>
      </c>
      <c r="V10" s="24" t="s">
        <v>61</v>
      </c>
      <c r="W10" s="24"/>
      <c r="X10" s="24"/>
      <c r="Y10" s="24"/>
      <c r="Z10" s="24"/>
      <c r="AA10" s="24" t="s">
        <v>72</v>
      </c>
      <c r="AB10" s="7" t="s">
        <v>61</v>
      </c>
      <c r="AC10" s="7" t="s">
        <v>61</v>
      </c>
      <c r="AD10" s="7" t="s">
        <v>82</v>
      </c>
      <c r="AE10" s="7" t="s">
        <v>74</v>
      </c>
      <c r="AF10" s="7" t="s">
        <v>74</v>
      </c>
      <c r="AG10" s="7" t="s">
        <v>82</v>
      </c>
      <c r="AH10" s="7" t="s">
        <v>83</v>
      </c>
      <c r="AI10" s="24" t="s">
        <v>66</v>
      </c>
      <c r="AJ10" s="20" t="s">
        <v>68</v>
      </c>
    </row>
    <row r="11" spans="1:36" ht="11.25" customHeight="1">
      <c r="A11" s="45"/>
      <c r="B11" s="45"/>
      <c r="C11" s="33" t="s">
        <v>69</v>
      </c>
      <c r="D11" s="34" t="s">
        <v>59</v>
      </c>
      <c r="E11" s="47" t="s">
        <v>41</v>
      </c>
      <c r="F11" s="46"/>
      <c r="G11" s="46"/>
      <c r="H11" s="46"/>
      <c r="I11" s="46"/>
      <c r="J11" s="46"/>
      <c r="K11" s="46"/>
      <c r="L11" s="33" t="s">
        <v>69</v>
      </c>
      <c r="M11" s="33" t="s">
        <v>63</v>
      </c>
      <c r="N11" s="44" t="s">
        <v>91</v>
      </c>
      <c r="O11" s="44" t="s">
        <v>65</v>
      </c>
      <c r="P11" s="44" t="s">
        <v>65</v>
      </c>
      <c r="Q11" s="44" t="s">
        <v>65</v>
      </c>
      <c r="R11" s="44" t="s">
        <v>65</v>
      </c>
      <c r="S11" s="44" t="s">
        <v>135</v>
      </c>
      <c r="T11" s="44" t="s">
        <v>36</v>
      </c>
      <c r="U11" s="24" t="s">
        <v>65</v>
      </c>
      <c r="V11" s="24" t="s">
        <v>65</v>
      </c>
      <c r="W11" s="24"/>
      <c r="X11" s="24"/>
      <c r="Y11" s="24"/>
      <c r="Z11" s="24"/>
      <c r="AA11" s="24" t="s">
        <v>73</v>
      </c>
      <c r="AB11" s="7" t="s">
        <v>67</v>
      </c>
      <c r="AC11" s="7" t="s">
        <v>67</v>
      </c>
      <c r="AD11" s="7" t="s">
        <v>61</v>
      </c>
      <c r="AE11" s="7" t="s">
        <v>67</v>
      </c>
      <c r="AF11" s="7" t="s">
        <v>67</v>
      </c>
      <c r="AG11" s="7" t="s">
        <v>62</v>
      </c>
      <c r="AH11" s="7" t="s">
        <v>84</v>
      </c>
      <c r="AI11" s="7" t="s">
        <v>67</v>
      </c>
      <c r="AJ11" s="7" t="s">
        <v>69</v>
      </c>
    </row>
    <row r="12" spans="1:36" ht="11.25" customHeight="1">
      <c r="A12" s="48" t="s">
        <v>64</v>
      </c>
      <c r="B12" s="48" t="s">
        <v>42</v>
      </c>
      <c r="C12" s="49" t="s">
        <v>146</v>
      </c>
      <c r="D12" s="50" t="s">
        <v>58</v>
      </c>
      <c r="E12" s="51" t="s">
        <v>44</v>
      </c>
      <c r="F12" s="46"/>
      <c r="G12" s="46"/>
      <c r="H12" s="45" t="s">
        <v>45</v>
      </c>
      <c r="I12" s="46"/>
      <c r="J12" s="46"/>
      <c r="K12" s="46"/>
      <c r="L12" s="49" t="s">
        <v>147</v>
      </c>
      <c r="M12" s="49" t="s">
        <v>148</v>
      </c>
      <c r="N12" s="49">
        <v>38749</v>
      </c>
      <c r="O12" s="49" t="s">
        <v>149</v>
      </c>
      <c r="P12" s="49" t="s">
        <v>150</v>
      </c>
      <c r="Q12" s="49" t="s">
        <v>8</v>
      </c>
      <c r="R12" s="49" t="s">
        <v>32</v>
      </c>
      <c r="S12" s="49" t="s">
        <v>117</v>
      </c>
      <c r="T12" s="49" t="s">
        <v>151</v>
      </c>
      <c r="U12" s="26" t="s">
        <v>93</v>
      </c>
      <c r="V12" s="26" t="s">
        <v>94</v>
      </c>
      <c r="W12" s="30"/>
      <c r="X12" s="26"/>
      <c r="Y12" s="26"/>
      <c r="Z12" s="26"/>
      <c r="AA12" s="12" t="s">
        <v>75</v>
      </c>
      <c r="AB12" s="8" t="s">
        <v>35</v>
      </c>
      <c r="AC12" s="8" t="s">
        <v>77</v>
      </c>
      <c r="AD12" s="8" t="s">
        <v>80</v>
      </c>
      <c r="AE12" s="8" t="s">
        <v>35</v>
      </c>
      <c r="AF12" s="8" t="s">
        <v>78</v>
      </c>
      <c r="AG12" s="8" t="s">
        <v>79</v>
      </c>
      <c r="AH12" s="8" t="s">
        <v>85</v>
      </c>
      <c r="AI12" s="8" t="s">
        <v>71</v>
      </c>
      <c r="AJ12" s="8" t="s">
        <v>70</v>
      </c>
    </row>
    <row r="13" spans="1:36" ht="6" customHeight="1">
      <c r="A13" s="33"/>
      <c r="B13" s="33"/>
      <c r="C13" s="52"/>
      <c r="D13" s="42"/>
      <c r="E13" s="51"/>
      <c r="F13" s="46"/>
      <c r="G13" s="46"/>
      <c r="H13" s="45"/>
      <c r="I13" s="46"/>
      <c r="J13" s="46"/>
      <c r="K13" s="46"/>
      <c r="L13" s="52"/>
      <c r="M13" s="52"/>
      <c r="N13" s="52"/>
      <c r="O13" s="52"/>
      <c r="P13" s="52"/>
      <c r="Q13" s="52"/>
      <c r="R13" s="52"/>
      <c r="S13" s="52"/>
      <c r="T13" s="52"/>
      <c r="U13" s="30"/>
      <c r="V13" s="30"/>
      <c r="W13" s="30"/>
      <c r="X13" s="30"/>
      <c r="Y13" s="30"/>
      <c r="Z13" s="30"/>
      <c r="AA13" s="24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27" ht="12.75">
      <c r="A14" s="53"/>
      <c r="B14" s="54"/>
      <c r="C14" s="55" t="s">
        <v>46</v>
      </c>
      <c r="D14" s="54"/>
      <c r="E14" s="54"/>
      <c r="F14" s="46"/>
      <c r="G14" s="22" t="s">
        <v>47</v>
      </c>
      <c r="H14" s="46"/>
      <c r="I14" s="46"/>
      <c r="J14" s="46"/>
      <c r="K14" s="46"/>
      <c r="L14" s="55" t="s">
        <v>46</v>
      </c>
      <c r="M14" s="55"/>
      <c r="N14" s="55" t="s">
        <v>46</v>
      </c>
      <c r="O14" s="55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5" t="s">
        <v>46</v>
      </c>
      <c r="U14" s="13" t="s">
        <v>46</v>
      </c>
      <c r="V14" s="13" t="s">
        <v>46</v>
      </c>
      <c r="W14" s="13"/>
      <c r="X14" s="13"/>
      <c r="Y14" s="13"/>
      <c r="Z14" s="13"/>
      <c r="AA14" s="13"/>
    </row>
    <row r="15" spans="1:36" ht="11.25" customHeight="1">
      <c r="A15" s="56" t="s">
        <v>48</v>
      </c>
      <c r="B15" s="57" t="s">
        <v>95</v>
      </c>
      <c r="C15" s="58">
        <v>11080512</v>
      </c>
      <c r="D15" s="54"/>
      <c r="E15" s="54"/>
      <c r="F15" s="46"/>
      <c r="G15" s="46"/>
      <c r="H15" s="46"/>
      <c r="I15" s="46"/>
      <c r="J15" s="46"/>
      <c r="K15" s="46"/>
      <c r="L15" s="58">
        <v>13634000</v>
      </c>
      <c r="M15" s="58">
        <v>13634000</v>
      </c>
      <c r="N15" s="58">
        <v>13634000</v>
      </c>
      <c r="O15" s="58">
        <v>13634000</v>
      </c>
      <c r="P15" s="58">
        <v>13634000</v>
      </c>
      <c r="Q15" s="58">
        <v>13634000</v>
      </c>
      <c r="R15" s="58">
        <v>13634000</v>
      </c>
      <c r="S15" s="58">
        <v>13634000</v>
      </c>
      <c r="T15" s="58">
        <v>13634000</v>
      </c>
      <c r="U15" s="15">
        <v>6901000</v>
      </c>
      <c r="V15" s="15">
        <v>6901000</v>
      </c>
      <c r="W15" s="15"/>
      <c r="X15" s="15"/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1.25" customHeight="1">
      <c r="A16" s="56"/>
      <c r="B16" s="57" t="s">
        <v>86</v>
      </c>
      <c r="C16" s="58">
        <v>5922300</v>
      </c>
      <c r="D16" s="54"/>
      <c r="E16" s="54"/>
      <c r="F16" s="46"/>
      <c r="G16" s="46"/>
      <c r="H16" s="46"/>
      <c r="I16" s="46"/>
      <c r="J16" s="46"/>
      <c r="K16" s="46"/>
      <c r="L16" s="58">
        <v>5922300</v>
      </c>
      <c r="M16" s="58">
        <v>5922300</v>
      </c>
      <c r="N16" s="58">
        <v>5922300</v>
      </c>
      <c r="O16" s="58">
        <v>5922300</v>
      </c>
      <c r="P16" s="58">
        <v>5922300</v>
      </c>
      <c r="Q16" s="58">
        <v>5922300</v>
      </c>
      <c r="R16" s="58">
        <v>5922300</v>
      </c>
      <c r="S16" s="58">
        <v>5922300</v>
      </c>
      <c r="T16" s="58">
        <v>5922300</v>
      </c>
      <c r="U16" s="15">
        <v>22733300</v>
      </c>
      <c r="V16" s="15">
        <v>22733300</v>
      </c>
      <c r="W16" s="15"/>
      <c r="X16" s="15"/>
      <c r="Y16" s="15"/>
      <c r="Z16" s="15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1.25" customHeight="1">
      <c r="A17" s="56"/>
      <c r="B17" s="57" t="s">
        <v>96</v>
      </c>
      <c r="C17" s="58"/>
      <c r="D17" s="54"/>
      <c r="E17" s="54"/>
      <c r="F17" s="46"/>
      <c r="G17" s="46"/>
      <c r="H17" s="46"/>
      <c r="I17" s="46"/>
      <c r="J17" s="46"/>
      <c r="K17" s="46"/>
      <c r="L17" s="58">
        <v>33941300</v>
      </c>
      <c r="M17" s="58">
        <v>33941300</v>
      </c>
      <c r="N17" s="58">
        <v>33941300</v>
      </c>
      <c r="O17" s="58">
        <v>33941300</v>
      </c>
      <c r="P17" s="58">
        <v>33941300</v>
      </c>
      <c r="Q17" s="58">
        <v>33941300</v>
      </c>
      <c r="R17" s="58">
        <v>33941300</v>
      </c>
      <c r="S17" s="58">
        <v>33941300</v>
      </c>
      <c r="T17" s="58">
        <v>33941300</v>
      </c>
      <c r="U17" s="15">
        <v>3000000</v>
      </c>
      <c r="V17" s="15">
        <v>3000000</v>
      </c>
      <c r="W17" s="15"/>
      <c r="X17" s="15"/>
      <c r="Y17" s="15"/>
      <c r="Z17" s="15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1.25" customHeight="1">
      <c r="A18" s="56"/>
      <c r="B18" s="59" t="s">
        <v>9</v>
      </c>
      <c r="C18" s="60"/>
      <c r="D18" s="61"/>
      <c r="E18" s="61"/>
      <c r="F18" s="60"/>
      <c r="G18" s="60"/>
      <c r="H18" s="60"/>
      <c r="I18" s="60"/>
      <c r="J18" s="60"/>
      <c r="K18" s="60"/>
      <c r="L18" s="60"/>
      <c r="M18" s="60">
        <v>20750000</v>
      </c>
      <c r="N18" s="60"/>
      <c r="O18" s="60"/>
      <c r="P18" s="60"/>
      <c r="Q18" s="60"/>
      <c r="R18" s="60"/>
      <c r="S18" s="60">
        <v>20750000</v>
      </c>
      <c r="T18" s="60">
        <v>20750000</v>
      </c>
      <c r="U18" s="15"/>
      <c r="V18" s="15"/>
      <c r="W18" s="15"/>
      <c r="X18" s="15"/>
      <c r="Y18" s="15"/>
      <c r="Z18" s="15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2.75">
      <c r="A19" s="62"/>
      <c r="B19" s="60" t="s">
        <v>136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v>15165018</v>
      </c>
      <c r="T19" s="60">
        <v>15165018</v>
      </c>
      <c r="U19" s="11"/>
      <c r="V19" s="11"/>
      <c r="W19" s="35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2.75">
      <c r="A20" s="62"/>
      <c r="B20" s="56" t="s">
        <v>43</v>
      </c>
      <c r="C20" s="63">
        <f>SUM(C15:C16)</f>
        <v>17002812</v>
      </c>
      <c r="D20" s="54"/>
      <c r="E20" s="63">
        <f>SUM(E15:E16)</f>
        <v>0</v>
      </c>
      <c r="F20" s="64">
        <f>SUM(F15:F16)</f>
        <v>0</v>
      </c>
      <c r="G20" s="46"/>
      <c r="H20" s="46"/>
      <c r="I20" s="46"/>
      <c r="J20" s="46"/>
      <c r="K20" s="46"/>
      <c r="L20" s="63">
        <f aca="true" t="shared" si="0" ref="L20:R20">SUM(L15:L18)</f>
        <v>53497600</v>
      </c>
      <c r="M20" s="63">
        <f t="shared" si="0"/>
        <v>74247600</v>
      </c>
      <c r="N20" s="63">
        <f t="shared" si="0"/>
        <v>53497600</v>
      </c>
      <c r="O20" s="63">
        <f t="shared" si="0"/>
        <v>53497600</v>
      </c>
      <c r="P20" s="63">
        <f t="shared" si="0"/>
        <v>53497600</v>
      </c>
      <c r="Q20" s="63">
        <f t="shared" si="0"/>
        <v>53497600</v>
      </c>
      <c r="R20" s="63">
        <f t="shared" si="0"/>
        <v>53497600</v>
      </c>
      <c r="S20" s="63">
        <f>SUM(S15:S19)</f>
        <v>89412618</v>
      </c>
      <c r="T20" s="63">
        <f>SUM(T15:T19)</f>
        <v>89412618</v>
      </c>
      <c r="U20" s="27">
        <f>SUM(U15:U18)</f>
        <v>32634300</v>
      </c>
      <c r="V20" s="27">
        <f>SUM(V15:V18)</f>
        <v>32634300</v>
      </c>
      <c r="W20" s="29"/>
      <c r="X20" s="27"/>
      <c r="Y20" s="27"/>
      <c r="Z20" s="27"/>
      <c r="AA20" s="16">
        <f aca="true" t="shared" si="1" ref="AA20:AG20">SUM(AA15:AA16)</f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>SUM(AH15:AH18)</f>
        <v>0</v>
      </c>
      <c r="AI20" s="16">
        <f>SUM(AI15:AI16)</f>
        <v>0</v>
      </c>
      <c r="AJ20" s="16">
        <f>SUM(AJ15:AJ16)</f>
        <v>0</v>
      </c>
    </row>
    <row r="21" spans="1:34" ht="11.25" customHeight="1">
      <c r="A21" s="62"/>
      <c r="B21" s="65"/>
      <c r="C21" s="66"/>
      <c r="D21" s="54"/>
      <c r="E21" s="54"/>
      <c r="F21" s="46"/>
      <c r="G21" s="46"/>
      <c r="H21" s="46"/>
      <c r="I21" s="46"/>
      <c r="J21" s="46"/>
      <c r="K21" s="46"/>
      <c r="L21" s="66"/>
      <c r="M21" s="66"/>
      <c r="N21" s="66"/>
      <c r="O21" s="66"/>
      <c r="P21" s="66"/>
      <c r="Q21" s="66"/>
      <c r="R21" s="66"/>
      <c r="S21" s="66"/>
      <c r="T21" s="66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1.25" customHeight="1">
      <c r="A22" s="56" t="s">
        <v>49</v>
      </c>
      <c r="B22" s="57" t="s">
        <v>113</v>
      </c>
      <c r="C22" s="66"/>
      <c r="D22" s="54"/>
      <c r="E22" s="54"/>
      <c r="F22" s="46"/>
      <c r="G22" s="46"/>
      <c r="H22" s="46"/>
      <c r="I22" s="46"/>
      <c r="J22" s="46"/>
      <c r="K22" s="46"/>
      <c r="L22" s="58">
        <v>11869540</v>
      </c>
      <c r="M22" s="58">
        <v>11869540</v>
      </c>
      <c r="N22" s="58">
        <v>11869540</v>
      </c>
      <c r="O22" s="58">
        <v>11869540</v>
      </c>
      <c r="P22" s="58">
        <v>11869540</v>
      </c>
      <c r="Q22" s="58">
        <v>11869540</v>
      </c>
      <c r="R22" s="58">
        <v>11869540</v>
      </c>
      <c r="S22" s="58">
        <v>11869540</v>
      </c>
      <c r="T22" s="58">
        <v>11869540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6" ht="11.25" customHeight="1">
      <c r="A23" s="56"/>
      <c r="B23" s="57" t="s">
        <v>87</v>
      </c>
      <c r="C23" s="58">
        <v>5201355</v>
      </c>
      <c r="D23" s="54"/>
      <c r="E23" s="54"/>
      <c r="F23" s="46"/>
      <c r="G23" s="46"/>
      <c r="H23" s="46"/>
      <c r="I23" s="46"/>
      <c r="J23" s="46"/>
      <c r="K23" s="46"/>
      <c r="L23" s="58">
        <v>6400000</v>
      </c>
      <c r="M23" s="58">
        <v>6400000</v>
      </c>
      <c r="N23" s="58">
        <v>6400000</v>
      </c>
      <c r="O23" s="58">
        <v>6400000</v>
      </c>
      <c r="P23" s="58">
        <v>6400000</v>
      </c>
      <c r="Q23" s="58">
        <v>6400000</v>
      </c>
      <c r="R23" s="58">
        <v>6400000</v>
      </c>
      <c r="S23" s="58">
        <v>6400000</v>
      </c>
      <c r="T23" s="58">
        <v>6400000</v>
      </c>
      <c r="U23" s="11">
        <v>6100000</v>
      </c>
      <c r="V23" s="11">
        <v>6100000</v>
      </c>
      <c r="W23" s="11"/>
      <c r="X23" s="11"/>
      <c r="Y23" s="11"/>
      <c r="Z23" s="11"/>
      <c r="AA23" s="11"/>
      <c r="AB23" s="11"/>
      <c r="AC23" s="11"/>
      <c r="AD23" s="11"/>
      <c r="AE23" s="14"/>
      <c r="AF23" s="14"/>
      <c r="AG23" s="14"/>
      <c r="AH23" s="14"/>
      <c r="AI23" s="11"/>
      <c r="AJ23" s="11"/>
    </row>
    <row r="24" spans="1:36" ht="11.25" customHeight="1">
      <c r="A24" s="56"/>
      <c r="B24" s="57" t="s">
        <v>115</v>
      </c>
      <c r="C24" s="58"/>
      <c r="D24" s="54"/>
      <c r="E24" s="54"/>
      <c r="F24" s="46"/>
      <c r="G24" s="46"/>
      <c r="H24" s="46"/>
      <c r="I24" s="46"/>
      <c r="J24" s="46"/>
      <c r="K24" s="46"/>
      <c r="L24" s="58">
        <v>600000</v>
      </c>
      <c r="M24" s="58">
        <v>600000</v>
      </c>
      <c r="N24" s="58">
        <v>600000</v>
      </c>
      <c r="O24" s="58">
        <v>600000</v>
      </c>
      <c r="P24" s="58">
        <v>600000</v>
      </c>
      <c r="Q24" s="58">
        <v>600000</v>
      </c>
      <c r="R24" s="58">
        <v>600000</v>
      </c>
      <c r="S24" s="58">
        <v>600000</v>
      </c>
      <c r="T24" s="58">
        <v>600000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4"/>
      <c r="AF24" s="14"/>
      <c r="AG24" s="14"/>
      <c r="AH24" s="14"/>
      <c r="AI24" s="11"/>
      <c r="AJ24" s="11"/>
    </row>
    <row r="25" spans="1:36" ht="11.25" customHeight="1">
      <c r="A25" s="56"/>
      <c r="B25" s="57" t="s">
        <v>10</v>
      </c>
      <c r="C25" s="58"/>
      <c r="D25" s="54"/>
      <c r="E25" s="54"/>
      <c r="F25" s="46"/>
      <c r="G25" s="46"/>
      <c r="H25" s="46"/>
      <c r="I25" s="46"/>
      <c r="J25" s="46"/>
      <c r="K25" s="46"/>
      <c r="L25" s="58"/>
      <c r="M25" s="58">
        <v>750000</v>
      </c>
      <c r="N25" s="58"/>
      <c r="O25" s="58"/>
      <c r="P25" s="58"/>
      <c r="Q25" s="58"/>
      <c r="R25" s="58"/>
      <c r="S25" s="58"/>
      <c r="T25" s="58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4"/>
      <c r="AF25" s="14"/>
      <c r="AG25" s="14"/>
      <c r="AH25" s="14"/>
      <c r="AI25" s="11"/>
      <c r="AJ25" s="11"/>
    </row>
    <row r="26" spans="1:36" ht="11.25" customHeight="1">
      <c r="A26" s="56"/>
      <c r="B26" s="57" t="s">
        <v>128</v>
      </c>
      <c r="C26" s="58"/>
      <c r="D26" s="54"/>
      <c r="E26" s="54"/>
      <c r="F26" s="46"/>
      <c r="G26" s="46"/>
      <c r="H26" s="46"/>
      <c r="I26" s="46"/>
      <c r="J26" s="46"/>
      <c r="K26" s="46"/>
      <c r="L26" s="58"/>
      <c r="M26" s="58">
        <v>3205996</v>
      </c>
      <c r="N26" s="58"/>
      <c r="O26" s="58"/>
      <c r="P26" s="58"/>
      <c r="Q26" s="58"/>
      <c r="R26" s="58"/>
      <c r="S26" s="58"/>
      <c r="T26" s="58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4"/>
      <c r="AF26" s="14"/>
      <c r="AG26" s="14"/>
      <c r="AH26" s="14"/>
      <c r="AI26" s="11"/>
      <c r="AJ26" s="11"/>
    </row>
    <row r="27" spans="1:36" ht="12.75">
      <c r="A27" s="56"/>
      <c r="B27" s="57" t="s">
        <v>114</v>
      </c>
      <c r="C27" s="58">
        <v>3500000</v>
      </c>
      <c r="D27" s="54"/>
      <c r="E27" s="54"/>
      <c r="F27" s="46"/>
      <c r="G27" s="46"/>
      <c r="H27" s="46"/>
      <c r="I27" s="46"/>
      <c r="J27" s="46"/>
      <c r="K27" s="46"/>
      <c r="L27" s="58">
        <v>3500000</v>
      </c>
      <c r="M27" s="58">
        <v>13423276</v>
      </c>
      <c r="N27" s="58">
        <v>3500000</v>
      </c>
      <c r="O27" s="58">
        <v>3500000</v>
      </c>
      <c r="P27" s="58">
        <v>3500000</v>
      </c>
      <c r="Q27" s="58">
        <v>3500000</v>
      </c>
      <c r="R27" s="58">
        <v>3500000</v>
      </c>
      <c r="S27" s="58">
        <v>3500000</v>
      </c>
      <c r="T27" s="58">
        <v>3500000</v>
      </c>
      <c r="U27" s="11">
        <v>14200000</v>
      </c>
      <c r="V27" s="11">
        <v>14200000</v>
      </c>
      <c r="W27" s="11"/>
      <c r="X27" s="11"/>
      <c r="Y27" s="11"/>
      <c r="Z27" s="11"/>
      <c r="AA27" s="11"/>
      <c r="AB27" s="11"/>
      <c r="AC27" s="11"/>
      <c r="AD27" s="11"/>
      <c r="AE27" s="14"/>
      <c r="AF27" s="14"/>
      <c r="AG27" s="14"/>
      <c r="AH27" s="14"/>
      <c r="AI27" s="11"/>
      <c r="AJ27" s="11"/>
    </row>
    <row r="28" spans="1:36" ht="12.75">
      <c r="A28" s="56"/>
      <c r="B28" s="57" t="s">
        <v>116</v>
      </c>
      <c r="C28" s="58"/>
      <c r="D28" s="54"/>
      <c r="E28" s="54"/>
      <c r="F28" s="46"/>
      <c r="G28" s="46"/>
      <c r="H28" s="46"/>
      <c r="I28" s="46"/>
      <c r="J28" s="46"/>
      <c r="K28" s="46"/>
      <c r="L28" s="58">
        <v>2525000</v>
      </c>
      <c r="M28" s="58">
        <v>3903728</v>
      </c>
      <c r="N28" s="58">
        <v>2525000</v>
      </c>
      <c r="O28" s="58">
        <v>2525000</v>
      </c>
      <c r="P28" s="58">
        <v>2525000</v>
      </c>
      <c r="Q28" s="58">
        <v>3878728</v>
      </c>
      <c r="R28" s="58">
        <v>3878728</v>
      </c>
      <c r="S28" s="58">
        <v>3878728</v>
      </c>
      <c r="T28" s="58">
        <v>3878728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4"/>
      <c r="AF28" s="14"/>
      <c r="AG28" s="14"/>
      <c r="AH28" s="14"/>
      <c r="AI28" s="11"/>
      <c r="AJ28" s="11"/>
    </row>
    <row r="29" spans="1:36" ht="12.75">
      <c r="A29" s="56"/>
      <c r="B29" s="57" t="s">
        <v>11</v>
      </c>
      <c r="C29" s="58"/>
      <c r="D29" s="54"/>
      <c r="E29" s="54"/>
      <c r="F29" s="46"/>
      <c r="G29" s="46"/>
      <c r="H29" s="46"/>
      <c r="I29" s="46"/>
      <c r="J29" s="46"/>
      <c r="K29" s="46"/>
      <c r="L29" s="58"/>
      <c r="M29" s="58">
        <v>7992000</v>
      </c>
      <c r="N29" s="58"/>
      <c r="O29" s="58"/>
      <c r="P29" s="58"/>
      <c r="Q29" s="58">
        <v>7992000</v>
      </c>
      <c r="R29" s="58">
        <v>7992000</v>
      </c>
      <c r="S29" s="58">
        <v>7992000</v>
      </c>
      <c r="T29" s="58">
        <v>7992000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4"/>
      <c r="AF29" s="14"/>
      <c r="AG29" s="14"/>
      <c r="AH29" s="14"/>
      <c r="AI29" s="11"/>
      <c r="AJ29" s="11"/>
    </row>
    <row r="30" spans="1:36" ht="12.75">
      <c r="A30" s="56"/>
      <c r="B30" s="67" t="s">
        <v>33</v>
      </c>
      <c r="C30" s="68"/>
      <c r="D30" s="69"/>
      <c r="E30" s="69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>
        <v>7500000</v>
      </c>
      <c r="R30" s="68">
        <v>7500000</v>
      </c>
      <c r="S30" s="68">
        <v>7500000</v>
      </c>
      <c r="T30" s="68">
        <v>0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4"/>
      <c r="AF30" s="14"/>
      <c r="AG30" s="14"/>
      <c r="AH30" s="14"/>
      <c r="AI30" s="11"/>
      <c r="AJ30" s="11"/>
    </row>
    <row r="31" spans="1:36" ht="12.75">
      <c r="A31" s="56"/>
      <c r="B31" s="67" t="s">
        <v>137</v>
      </c>
      <c r="C31" s="68"/>
      <c r="D31" s="69"/>
      <c r="E31" s="69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>
        <v>3100000</v>
      </c>
      <c r="R31" s="68">
        <v>3100000</v>
      </c>
      <c r="S31" s="68">
        <v>2100000</v>
      </c>
      <c r="T31" s="68">
        <v>0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4"/>
      <c r="AF31" s="14"/>
      <c r="AG31" s="14"/>
      <c r="AH31" s="14"/>
      <c r="AI31" s="11"/>
      <c r="AJ31" s="11"/>
    </row>
    <row r="32" spans="1:36" ht="12.75">
      <c r="A32" s="56"/>
      <c r="B32" s="67" t="s">
        <v>138</v>
      </c>
      <c r="C32" s="68"/>
      <c r="D32" s="69"/>
      <c r="E32" s="69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>
        <v>3100000</v>
      </c>
      <c r="R32" s="68">
        <v>3100000</v>
      </c>
      <c r="S32" s="68">
        <v>2100000</v>
      </c>
      <c r="T32" s="68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4"/>
      <c r="AF32" s="14"/>
      <c r="AG32" s="14"/>
      <c r="AH32" s="14"/>
      <c r="AI32" s="11"/>
      <c r="AJ32" s="11"/>
    </row>
    <row r="33" spans="1:36" ht="12.75">
      <c r="A33" s="56"/>
      <c r="B33" s="67" t="s">
        <v>139</v>
      </c>
      <c r="C33" s="68"/>
      <c r="D33" s="69"/>
      <c r="E33" s="69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>
        <v>5000000</v>
      </c>
      <c r="R33" s="68">
        <v>5000000</v>
      </c>
      <c r="S33" s="68">
        <v>4000000</v>
      </c>
      <c r="T33" s="68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4"/>
      <c r="AF33" s="14"/>
      <c r="AG33" s="14"/>
      <c r="AH33" s="14"/>
      <c r="AI33" s="11"/>
      <c r="AJ33" s="11"/>
    </row>
    <row r="34" spans="1:36" ht="1.5" customHeight="1">
      <c r="A34" s="70"/>
      <c r="B34" s="57"/>
      <c r="C34" s="71"/>
      <c r="D34" s="62"/>
      <c r="E34" s="62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2.75">
      <c r="A35" s="70"/>
      <c r="B35" s="56" t="s">
        <v>43</v>
      </c>
      <c r="C35" s="63">
        <f>SUM(C23:C33)</f>
        <v>8701355</v>
      </c>
      <c r="D35" s="54"/>
      <c r="E35" s="63">
        <f>SUM(E23:E33)</f>
        <v>0</v>
      </c>
      <c r="F35" s="46">
        <f>SUM(F23:F33)</f>
        <v>0</v>
      </c>
      <c r="G35" s="46"/>
      <c r="H35" s="46"/>
      <c r="I35" s="46"/>
      <c r="J35" s="46"/>
      <c r="K35" s="46"/>
      <c r="L35" s="63">
        <f aca="true" t="shared" si="2" ref="L35:T35">SUM(L22:L34)</f>
        <v>24894540</v>
      </c>
      <c r="M35" s="63">
        <f t="shared" si="2"/>
        <v>48144540</v>
      </c>
      <c r="N35" s="63">
        <f t="shared" si="2"/>
        <v>24894540</v>
      </c>
      <c r="O35" s="63">
        <f t="shared" si="2"/>
        <v>24894540</v>
      </c>
      <c r="P35" s="63">
        <f t="shared" si="2"/>
        <v>24894540</v>
      </c>
      <c r="Q35" s="63">
        <f t="shared" si="2"/>
        <v>52940268</v>
      </c>
      <c r="R35" s="63">
        <f t="shared" si="2"/>
        <v>52940268</v>
      </c>
      <c r="S35" s="63">
        <f t="shared" si="2"/>
        <v>49940268</v>
      </c>
      <c r="T35" s="63">
        <f t="shared" si="2"/>
        <v>34240268</v>
      </c>
      <c r="U35" s="27">
        <f>SUM(U23:U33)</f>
        <v>20300000</v>
      </c>
      <c r="V35" s="27">
        <f>SUM(V23:V33)</f>
        <v>20300000</v>
      </c>
      <c r="W35" s="29"/>
      <c r="X35" s="27"/>
      <c r="Y35" s="27"/>
      <c r="Z35" s="27"/>
      <c r="AA35" s="16">
        <f aca="true" t="shared" si="3" ref="AA35:AJ35">SUM(AA23:AA33)</f>
        <v>0</v>
      </c>
      <c r="AB35" s="16">
        <f t="shared" si="3"/>
        <v>0</v>
      </c>
      <c r="AC35" s="16">
        <f t="shared" si="3"/>
        <v>0</v>
      </c>
      <c r="AD35" s="16">
        <f t="shared" si="3"/>
        <v>0</v>
      </c>
      <c r="AE35" s="16">
        <f t="shared" si="3"/>
        <v>0</v>
      </c>
      <c r="AF35" s="16">
        <f t="shared" si="3"/>
        <v>0</v>
      </c>
      <c r="AG35" s="16">
        <f t="shared" si="3"/>
        <v>0</v>
      </c>
      <c r="AH35" s="16">
        <f t="shared" si="3"/>
        <v>0</v>
      </c>
      <c r="AI35" s="16">
        <f t="shared" si="3"/>
        <v>0</v>
      </c>
      <c r="AJ35" s="16">
        <f t="shared" si="3"/>
        <v>0</v>
      </c>
    </row>
    <row r="36" spans="1:34" ht="11.25" customHeight="1">
      <c r="A36" s="70"/>
      <c r="B36" s="65"/>
      <c r="C36" s="66"/>
      <c r="D36" s="54"/>
      <c r="E36" s="54"/>
      <c r="F36" s="46"/>
      <c r="G36" s="46"/>
      <c r="H36" s="46"/>
      <c r="I36" s="46"/>
      <c r="J36" s="46"/>
      <c r="K36" s="46"/>
      <c r="L36" s="66"/>
      <c r="M36" s="66"/>
      <c r="N36" s="66"/>
      <c r="O36" s="66"/>
      <c r="P36" s="66"/>
      <c r="Q36" s="66"/>
      <c r="R36" s="66"/>
      <c r="S36" s="66"/>
      <c r="T36" s="66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1.25" customHeight="1">
      <c r="A37" s="56" t="s">
        <v>50</v>
      </c>
      <c r="B37" s="72" t="s">
        <v>118</v>
      </c>
      <c r="C37" s="58"/>
      <c r="D37" s="46"/>
      <c r="E37" s="46"/>
      <c r="F37" s="46"/>
      <c r="G37" s="46"/>
      <c r="H37" s="46"/>
      <c r="I37" s="46"/>
      <c r="J37" s="46"/>
      <c r="K37" s="46"/>
      <c r="L37" s="58">
        <v>9364200</v>
      </c>
      <c r="M37" s="58">
        <v>9364200</v>
      </c>
      <c r="N37" s="58">
        <v>9364200</v>
      </c>
      <c r="O37" s="58">
        <v>9364200</v>
      </c>
      <c r="P37" s="58">
        <v>9364200</v>
      </c>
      <c r="Q37" s="58">
        <v>9364200</v>
      </c>
      <c r="R37" s="58">
        <v>9364200</v>
      </c>
      <c r="S37" s="58">
        <v>9364200</v>
      </c>
      <c r="T37" s="58">
        <v>9364200</v>
      </c>
      <c r="U37" s="11">
        <v>1200000</v>
      </c>
      <c r="V37" s="11">
        <v>1200000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6" ht="11.25" customHeight="1">
      <c r="A38" s="56"/>
      <c r="B38" s="72" t="s">
        <v>88</v>
      </c>
      <c r="C38" s="58">
        <v>3129867</v>
      </c>
      <c r="D38" s="46"/>
      <c r="E38" s="46"/>
      <c r="F38" s="46"/>
      <c r="G38" s="46"/>
      <c r="H38" s="46"/>
      <c r="I38" s="46"/>
      <c r="J38" s="46"/>
      <c r="K38" s="46"/>
      <c r="L38" s="58">
        <v>3851140</v>
      </c>
      <c r="M38" s="58">
        <v>3851140</v>
      </c>
      <c r="N38" s="58">
        <v>3851140</v>
      </c>
      <c r="O38" s="58">
        <v>3851140</v>
      </c>
      <c r="P38" s="58">
        <v>3851140</v>
      </c>
      <c r="Q38" s="58">
        <v>3851140</v>
      </c>
      <c r="R38" s="58">
        <v>3851140</v>
      </c>
      <c r="S38" s="58">
        <v>3851140</v>
      </c>
      <c r="T38" s="58">
        <v>3851140</v>
      </c>
      <c r="U38" s="11">
        <v>1200000</v>
      </c>
      <c r="V38" s="11">
        <v>1200000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2.75">
      <c r="A39" s="56"/>
      <c r="B39" s="59" t="s">
        <v>140</v>
      </c>
      <c r="C39" s="58">
        <v>2500000</v>
      </c>
      <c r="D39" s="46"/>
      <c r="E39" s="46"/>
      <c r="F39" s="46"/>
      <c r="G39" s="46"/>
      <c r="H39" s="46"/>
      <c r="I39" s="46"/>
      <c r="J39" s="46"/>
      <c r="K39" s="46"/>
      <c r="L39" s="58">
        <v>2500000</v>
      </c>
      <c r="M39" s="58">
        <v>2500000</v>
      </c>
      <c r="N39" s="58">
        <v>2500000</v>
      </c>
      <c r="O39" s="58">
        <v>2500000</v>
      </c>
      <c r="P39" s="58">
        <v>2500000</v>
      </c>
      <c r="Q39" s="58">
        <v>2500000</v>
      </c>
      <c r="R39" s="58">
        <v>2500000</v>
      </c>
      <c r="S39" s="58">
        <v>2500000</v>
      </c>
      <c r="T39" s="58">
        <v>2500000</v>
      </c>
      <c r="U39" s="11">
        <v>7702280</v>
      </c>
      <c r="V39" s="11">
        <v>7702280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2.75">
      <c r="A40" s="56"/>
      <c r="B40" s="59" t="s">
        <v>141</v>
      </c>
      <c r="C40" s="58">
        <v>1456231</v>
      </c>
      <c r="D40" s="46"/>
      <c r="E40" s="46"/>
      <c r="F40" s="46"/>
      <c r="G40" s="46"/>
      <c r="H40" s="46"/>
      <c r="I40" s="46"/>
      <c r="J40" s="46"/>
      <c r="K40" s="46"/>
      <c r="L40" s="58">
        <v>2850000</v>
      </c>
      <c r="M40" s="58">
        <v>2850000</v>
      </c>
      <c r="N40" s="58">
        <v>2850000</v>
      </c>
      <c r="O40" s="58">
        <v>2850000</v>
      </c>
      <c r="P40" s="58">
        <v>2850000</v>
      </c>
      <c r="Q40" s="58">
        <v>2850000</v>
      </c>
      <c r="R40" s="58">
        <v>2850000</v>
      </c>
      <c r="S40" s="58">
        <v>2850000</v>
      </c>
      <c r="T40" s="58">
        <v>2850000</v>
      </c>
      <c r="U40" s="11">
        <v>5085684</v>
      </c>
      <c r="V40" s="11">
        <v>5085684</v>
      </c>
      <c r="W40" s="11"/>
      <c r="X40" s="11"/>
      <c r="Y40" s="11"/>
      <c r="Z40" s="11"/>
      <c r="AA40" s="11"/>
      <c r="AB40" s="14"/>
      <c r="AC40" s="14"/>
      <c r="AD40" s="14"/>
      <c r="AE40" s="11"/>
      <c r="AF40" s="11"/>
      <c r="AG40" s="11"/>
      <c r="AH40" s="11"/>
      <c r="AI40" s="11"/>
      <c r="AJ40" s="11"/>
    </row>
    <row r="41" spans="1:36" ht="12.75">
      <c r="A41" s="56"/>
      <c r="B41" s="72" t="s">
        <v>119</v>
      </c>
      <c r="C41" s="58"/>
      <c r="D41" s="46"/>
      <c r="E41" s="46"/>
      <c r="F41" s="46"/>
      <c r="G41" s="46"/>
      <c r="H41" s="46"/>
      <c r="I41" s="46"/>
      <c r="J41" s="46"/>
      <c r="K41" s="46"/>
      <c r="L41" s="58">
        <v>12623450</v>
      </c>
      <c r="M41" s="58">
        <v>12623450</v>
      </c>
      <c r="N41" s="58">
        <v>12623450</v>
      </c>
      <c r="O41" s="58">
        <v>12623450</v>
      </c>
      <c r="P41" s="58">
        <v>12623450</v>
      </c>
      <c r="Q41" s="58">
        <v>12623450</v>
      </c>
      <c r="R41" s="58">
        <v>12623450</v>
      </c>
      <c r="S41" s="58">
        <v>12623450</v>
      </c>
      <c r="T41" s="58">
        <v>12623450</v>
      </c>
      <c r="U41" s="11"/>
      <c r="V41" s="11"/>
      <c r="W41" s="11"/>
      <c r="X41" s="11"/>
      <c r="Y41" s="11"/>
      <c r="Z41" s="11"/>
      <c r="AA41" s="11"/>
      <c r="AB41" s="14"/>
      <c r="AC41" s="14"/>
      <c r="AD41" s="14"/>
      <c r="AE41" s="11"/>
      <c r="AF41" s="11"/>
      <c r="AG41" s="11"/>
      <c r="AH41" s="11"/>
      <c r="AI41" s="11"/>
      <c r="AJ41" s="11"/>
    </row>
    <row r="42" spans="1:36" ht="12.75">
      <c r="A42" s="56"/>
      <c r="B42" s="72" t="s">
        <v>12</v>
      </c>
      <c r="C42" s="58"/>
      <c r="D42" s="46"/>
      <c r="E42" s="46"/>
      <c r="F42" s="46"/>
      <c r="G42" s="46"/>
      <c r="H42" s="46"/>
      <c r="I42" s="46"/>
      <c r="J42" s="46"/>
      <c r="K42" s="46"/>
      <c r="L42" s="58"/>
      <c r="M42" s="58">
        <v>1000000</v>
      </c>
      <c r="N42" s="58"/>
      <c r="O42" s="58"/>
      <c r="P42" s="58"/>
      <c r="Q42" s="58"/>
      <c r="R42" s="58"/>
      <c r="S42" s="58"/>
      <c r="T42" s="58"/>
      <c r="U42" s="11"/>
      <c r="V42" s="11"/>
      <c r="W42" s="11"/>
      <c r="X42" s="11"/>
      <c r="Y42" s="11"/>
      <c r="Z42" s="11"/>
      <c r="AA42" s="11"/>
      <c r="AB42" s="14"/>
      <c r="AC42" s="14"/>
      <c r="AD42" s="14"/>
      <c r="AE42" s="11"/>
      <c r="AF42" s="11"/>
      <c r="AG42" s="11"/>
      <c r="AH42" s="11"/>
      <c r="AI42" s="11"/>
      <c r="AJ42" s="11"/>
    </row>
    <row r="43" spans="1:36" ht="12.75">
      <c r="A43" s="56"/>
      <c r="B43" s="72" t="s">
        <v>13</v>
      </c>
      <c r="C43" s="58"/>
      <c r="D43" s="46"/>
      <c r="E43" s="46"/>
      <c r="F43" s="46"/>
      <c r="G43" s="46"/>
      <c r="H43" s="46"/>
      <c r="I43" s="46"/>
      <c r="J43" s="46"/>
      <c r="K43" s="46"/>
      <c r="L43" s="58"/>
      <c r="M43" s="58">
        <v>1192000</v>
      </c>
      <c r="N43" s="58"/>
      <c r="O43" s="58"/>
      <c r="P43" s="58"/>
      <c r="Q43" s="58"/>
      <c r="R43" s="58"/>
      <c r="S43" s="58"/>
      <c r="T43" s="58"/>
      <c r="U43" s="11">
        <v>14457738</v>
      </c>
      <c r="V43" s="11">
        <v>14457738</v>
      </c>
      <c r="W43" s="11"/>
      <c r="X43" s="11"/>
      <c r="Y43" s="11"/>
      <c r="Z43" s="11"/>
      <c r="AA43" s="11"/>
      <c r="AB43" s="14"/>
      <c r="AC43" s="14"/>
      <c r="AD43" s="14"/>
      <c r="AE43" s="11"/>
      <c r="AF43" s="11"/>
      <c r="AG43" s="11"/>
      <c r="AH43" s="11"/>
      <c r="AI43" s="11"/>
      <c r="AJ43" s="11"/>
    </row>
    <row r="44" spans="1:36" ht="12.75">
      <c r="A44" s="70"/>
      <c r="B44" s="56" t="s">
        <v>43</v>
      </c>
      <c r="C44" s="63">
        <f>SUM(C38:C40)</f>
        <v>7086098</v>
      </c>
      <c r="D44" s="46"/>
      <c r="E44" s="63">
        <f>SUM(E38:E39)</f>
        <v>0</v>
      </c>
      <c r="F44" s="46">
        <f>SUM(F38:F39)</f>
        <v>0</v>
      </c>
      <c r="G44" s="46"/>
      <c r="H44" s="46"/>
      <c r="I44" s="46"/>
      <c r="J44" s="46"/>
      <c r="K44" s="46"/>
      <c r="L44" s="63">
        <f aca="true" t="shared" si="4" ref="L44:T44">SUM(L37:L43)</f>
        <v>31188790</v>
      </c>
      <c r="M44" s="63">
        <f t="shared" si="4"/>
        <v>33380790</v>
      </c>
      <c r="N44" s="63">
        <f t="shared" si="4"/>
        <v>31188790</v>
      </c>
      <c r="O44" s="63">
        <f t="shared" si="4"/>
        <v>31188790</v>
      </c>
      <c r="P44" s="63">
        <f t="shared" si="4"/>
        <v>31188790</v>
      </c>
      <c r="Q44" s="63">
        <f t="shared" si="4"/>
        <v>31188790</v>
      </c>
      <c r="R44" s="63">
        <f t="shared" si="4"/>
        <v>31188790</v>
      </c>
      <c r="S44" s="63">
        <f t="shared" si="4"/>
        <v>31188790</v>
      </c>
      <c r="T44" s="63">
        <f t="shared" si="4"/>
        <v>31188790</v>
      </c>
      <c r="U44" s="27">
        <f>SUM(U38:U43)</f>
        <v>28445702</v>
      </c>
      <c r="V44" s="27">
        <f>SUM(V38:V43)</f>
        <v>28445702</v>
      </c>
      <c r="W44" s="29"/>
      <c r="X44" s="27"/>
      <c r="Y44" s="27"/>
      <c r="Z44" s="27"/>
      <c r="AA44" s="16">
        <f>SUM(AA38:AA40)</f>
        <v>0</v>
      </c>
      <c r="AB44" s="16">
        <f>SUM(AB38:AB40)</f>
        <v>0</v>
      </c>
      <c r="AC44" s="16">
        <f>SUM(AC38:AC40)</f>
        <v>0</v>
      </c>
      <c r="AD44" s="16">
        <f>SUM(AD38:AD40)</f>
        <v>0</v>
      </c>
      <c r="AE44" s="16">
        <f>SUM(AE38:AE43)</f>
        <v>0</v>
      </c>
      <c r="AF44" s="16">
        <f>SUM(AF38:AF43)</f>
        <v>0</v>
      </c>
      <c r="AG44" s="16">
        <f>SUM(AG38:AG43)</f>
        <v>0</v>
      </c>
      <c r="AH44" s="16">
        <f>SUM(AH38:AH43)</f>
        <v>0</v>
      </c>
      <c r="AI44" s="16">
        <f>SUM(AI38:AI40)</f>
        <v>0</v>
      </c>
      <c r="AJ44" s="16">
        <f>SUM(AJ38:AJ40)</f>
        <v>0</v>
      </c>
    </row>
    <row r="45" spans="1:34" ht="11.25" customHeight="1">
      <c r="A45" s="70"/>
      <c r="B45" s="65"/>
      <c r="C45" s="66"/>
      <c r="D45" s="46"/>
      <c r="E45" s="46"/>
      <c r="F45" s="46"/>
      <c r="G45" s="46"/>
      <c r="H45" s="46"/>
      <c r="I45" s="46"/>
      <c r="J45" s="46"/>
      <c r="K45" s="46"/>
      <c r="L45" s="66"/>
      <c r="M45" s="66"/>
      <c r="N45" s="66"/>
      <c r="O45" s="66"/>
      <c r="P45" s="66"/>
      <c r="Q45" s="66"/>
      <c r="R45" s="66"/>
      <c r="S45" s="66"/>
      <c r="T45" s="66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6" ht="12.75">
      <c r="A46" s="56" t="s">
        <v>51</v>
      </c>
      <c r="B46" s="57" t="s">
        <v>87</v>
      </c>
      <c r="C46" s="58">
        <v>8127116</v>
      </c>
      <c r="D46" s="46"/>
      <c r="E46" s="46"/>
      <c r="F46" s="46"/>
      <c r="G46" s="46"/>
      <c r="H46" s="46"/>
      <c r="I46" s="46"/>
      <c r="J46" s="46"/>
      <c r="K46" s="46"/>
      <c r="L46" s="58">
        <v>8300000</v>
      </c>
      <c r="M46" s="58">
        <v>8300000</v>
      </c>
      <c r="N46" s="58">
        <v>8300000</v>
      </c>
      <c r="O46" s="58">
        <v>8300000</v>
      </c>
      <c r="P46" s="58">
        <v>8300000</v>
      </c>
      <c r="Q46" s="58">
        <v>8300000</v>
      </c>
      <c r="R46" s="58">
        <v>8300000</v>
      </c>
      <c r="S46" s="58">
        <v>8300000</v>
      </c>
      <c r="T46" s="58">
        <v>8300000</v>
      </c>
      <c r="U46" s="15">
        <v>8000000</v>
      </c>
      <c r="V46" s="15">
        <v>8000000</v>
      </c>
      <c r="W46" s="15"/>
      <c r="X46" s="15"/>
      <c r="Y46" s="15"/>
      <c r="Z46" s="15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2.75">
      <c r="A47" s="70"/>
      <c r="B47" s="71" t="s">
        <v>89</v>
      </c>
      <c r="C47" s="46">
        <v>1219068</v>
      </c>
      <c r="D47" s="46"/>
      <c r="E47" s="46"/>
      <c r="F47" s="46"/>
      <c r="G47" s="46"/>
      <c r="H47" s="46"/>
      <c r="I47" s="46"/>
      <c r="J47" s="46"/>
      <c r="K47" s="46"/>
      <c r="L47" s="46">
        <v>1500000</v>
      </c>
      <c r="M47" s="46">
        <v>1500000</v>
      </c>
      <c r="N47" s="46">
        <v>1500000</v>
      </c>
      <c r="O47" s="46">
        <v>1500000</v>
      </c>
      <c r="P47" s="46">
        <v>1500000</v>
      </c>
      <c r="Q47" s="46">
        <v>1500000</v>
      </c>
      <c r="R47" s="46">
        <v>1500000</v>
      </c>
      <c r="S47" s="46">
        <v>1500000</v>
      </c>
      <c r="T47" s="46">
        <v>1500000</v>
      </c>
      <c r="U47" s="11">
        <v>1500000</v>
      </c>
      <c r="V47" s="11">
        <v>1500000</v>
      </c>
      <c r="W47" s="11"/>
      <c r="X47" s="11"/>
      <c r="Y47" s="11"/>
      <c r="Z47" s="11"/>
      <c r="AA47" s="11"/>
      <c r="AB47" s="14"/>
      <c r="AC47" s="14"/>
      <c r="AD47" s="14"/>
      <c r="AE47" s="11"/>
      <c r="AF47" s="11"/>
      <c r="AG47" s="11"/>
      <c r="AH47" s="11"/>
      <c r="AI47" s="11"/>
      <c r="AJ47" s="11"/>
    </row>
    <row r="48" spans="1:36" ht="12.75">
      <c r="A48" s="70"/>
      <c r="B48" s="71" t="s">
        <v>97</v>
      </c>
      <c r="C48" s="46">
        <v>670487</v>
      </c>
      <c r="D48" s="46"/>
      <c r="E48" s="46"/>
      <c r="F48" s="46"/>
      <c r="G48" s="46"/>
      <c r="H48" s="46"/>
      <c r="I48" s="46"/>
      <c r="J48" s="46"/>
      <c r="K48" s="46"/>
      <c r="L48" s="46">
        <v>825000</v>
      </c>
      <c r="M48" s="46">
        <v>825000</v>
      </c>
      <c r="N48" s="46">
        <v>825000</v>
      </c>
      <c r="O48" s="46">
        <v>825000</v>
      </c>
      <c r="P48" s="46">
        <v>825000</v>
      </c>
      <c r="Q48" s="46">
        <v>825000</v>
      </c>
      <c r="R48" s="46">
        <v>825000</v>
      </c>
      <c r="S48" s="46">
        <v>825000</v>
      </c>
      <c r="T48" s="46">
        <v>825000</v>
      </c>
      <c r="U48" s="11">
        <v>825000</v>
      </c>
      <c r="V48" s="11">
        <v>825000</v>
      </c>
      <c r="W48" s="11"/>
      <c r="X48" s="11"/>
      <c r="Y48" s="11"/>
      <c r="Z48" s="11"/>
      <c r="AA48" s="11"/>
      <c r="AB48" s="14"/>
      <c r="AC48" s="14"/>
      <c r="AD48" s="14"/>
      <c r="AE48" s="11"/>
      <c r="AF48" s="11"/>
      <c r="AG48" s="11"/>
      <c r="AH48" s="11"/>
      <c r="AI48" s="11"/>
      <c r="AJ48" s="11"/>
    </row>
    <row r="49" spans="1:36" ht="12.75">
      <c r="A49" s="70"/>
      <c r="B49" s="71" t="s">
        <v>120</v>
      </c>
      <c r="C49" s="46">
        <v>593186</v>
      </c>
      <c r="D49" s="46"/>
      <c r="E49" s="46"/>
      <c r="F49" s="46"/>
      <c r="G49" s="46"/>
      <c r="H49" s="46"/>
      <c r="I49" s="46"/>
      <c r="J49" s="46"/>
      <c r="K49" s="46"/>
      <c r="L49" s="46">
        <v>12167602</v>
      </c>
      <c r="M49" s="46">
        <v>12167602</v>
      </c>
      <c r="N49" s="46">
        <v>12167602</v>
      </c>
      <c r="O49" s="46">
        <v>12167602</v>
      </c>
      <c r="P49" s="46">
        <v>12167602</v>
      </c>
      <c r="Q49" s="46">
        <v>12167602</v>
      </c>
      <c r="R49" s="46">
        <v>12167602</v>
      </c>
      <c r="S49" s="46">
        <v>12167602</v>
      </c>
      <c r="T49" s="46">
        <v>12167602</v>
      </c>
      <c r="U49" s="11">
        <v>2574416</v>
      </c>
      <c r="V49" s="11">
        <v>2574416</v>
      </c>
      <c r="W49" s="11"/>
      <c r="X49" s="11"/>
      <c r="Y49" s="11"/>
      <c r="Z49" s="11"/>
      <c r="AA49" s="11"/>
      <c r="AB49" s="14"/>
      <c r="AC49" s="14"/>
      <c r="AD49" s="14"/>
      <c r="AE49" s="11"/>
      <c r="AF49" s="11"/>
      <c r="AG49" s="11"/>
      <c r="AH49" s="11"/>
      <c r="AI49" s="11"/>
      <c r="AJ49" s="11"/>
    </row>
    <row r="50" spans="1:36" ht="12.75">
      <c r="A50" s="70"/>
      <c r="B50" s="71" t="s">
        <v>121</v>
      </c>
      <c r="C50" s="46"/>
      <c r="D50" s="46"/>
      <c r="E50" s="46"/>
      <c r="F50" s="46"/>
      <c r="G50" s="46"/>
      <c r="H50" s="46"/>
      <c r="I50" s="46"/>
      <c r="J50" s="46"/>
      <c r="K50" s="46"/>
      <c r="L50" s="46">
        <v>1700000</v>
      </c>
      <c r="M50" s="46">
        <v>1700000</v>
      </c>
      <c r="N50" s="46">
        <v>1700000</v>
      </c>
      <c r="O50" s="46">
        <v>1700000</v>
      </c>
      <c r="P50" s="46">
        <v>1700000</v>
      </c>
      <c r="Q50" s="46">
        <v>1700000</v>
      </c>
      <c r="R50" s="46">
        <v>1700000</v>
      </c>
      <c r="S50" s="46">
        <v>1700000</v>
      </c>
      <c r="T50" s="46">
        <v>1700000</v>
      </c>
      <c r="U50" s="11"/>
      <c r="V50" s="11"/>
      <c r="W50" s="11"/>
      <c r="X50" s="11"/>
      <c r="Y50" s="11"/>
      <c r="Z50" s="11"/>
      <c r="AA50" s="11"/>
      <c r="AB50" s="14"/>
      <c r="AC50" s="14"/>
      <c r="AD50" s="14"/>
      <c r="AE50" s="11"/>
      <c r="AF50" s="11"/>
      <c r="AG50" s="11"/>
      <c r="AH50" s="11"/>
      <c r="AI50" s="11"/>
      <c r="AJ50" s="11"/>
    </row>
    <row r="51" spans="1:36" ht="12.75">
      <c r="A51" s="70"/>
      <c r="B51" s="68" t="s">
        <v>142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>
        <v>9000000</v>
      </c>
      <c r="R51" s="68">
        <v>9000000</v>
      </c>
      <c r="S51" s="68">
        <v>9000000</v>
      </c>
      <c r="T51" s="68">
        <v>0</v>
      </c>
      <c r="U51" s="11"/>
      <c r="V51" s="11"/>
      <c r="W51" s="11"/>
      <c r="X51" s="11"/>
      <c r="Y51" s="11"/>
      <c r="Z51" s="11"/>
      <c r="AA51" s="11"/>
      <c r="AB51" s="14"/>
      <c r="AC51" s="14"/>
      <c r="AD51" s="14"/>
      <c r="AE51" s="11"/>
      <c r="AF51" s="11"/>
      <c r="AG51" s="11"/>
      <c r="AH51" s="11"/>
      <c r="AI51" s="11"/>
      <c r="AJ51" s="11"/>
    </row>
    <row r="52" spans="1:36" ht="12.75">
      <c r="A52" s="70"/>
      <c r="B52" s="60" t="s">
        <v>14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>
        <v>30453426</v>
      </c>
      <c r="N52" s="60"/>
      <c r="O52" s="60"/>
      <c r="P52" s="60"/>
      <c r="Q52" s="60"/>
      <c r="R52" s="60"/>
      <c r="S52" s="60">
        <v>19953755</v>
      </c>
      <c r="T52" s="60">
        <v>19953755</v>
      </c>
      <c r="U52" s="11"/>
      <c r="V52" s="11"/>
      <c r="W52" s="11"/>
      <c r="X52" s="11"/>
      <c r="Y52" s="11"/>
      <c r="Z52" s="11"/>
      <c r="AA52" s="11"/>
      <c r="AB52" s="14"/>
      <c r="AC52" s="14"/>
      <c r="AD52" s="14"/>
      <c r="AE52" s="11"/>
      <c r="AF52" s="11"/>
      <c r="AG52" s="11"/>
      <c r="AH52" s="11"/>
      <c r="AI52" s="11"/>
      <c r="AJ52" s="11"/>
    </row>
    <row r="53" spans="1:36" ht="12.75">
      <c r="A53" s="70"/>
      <c r="B53" s="56" t="s">
        <v>43</v>
      </c>
      <c r="C53" s="63">
        <f>SUM(C46:C49)</f>
        <v>10609857</v>
      </c>
      <c r="D53" s="46"/>
      <c r="E53" s="63">
        <f>SUM(E46:E46)</f>
        <v>0</v>
      </c>
      <c r="F53" s="46">
        <f>SUM(F46:F46)</f>
        <v>0</v>
      </c>
      <c r="G53" s="46"/>
      <c r="H53" s="46"/>
      <c r="I53" s="46"/>
      <c r="J53" s="46"/>
      <c r="K53" s="46"/>
      <c r="L53" s="63">
        <f aca="true" t="shared" si="5" ref="L53:S53">SUM(L46:L52)</f>
        <v>24492602</v>
      </c>
      <c r="M53" s="63">
        <f t="shared" si="5"/>
        <v>54946028</v>
      </c>
      <c r="N53" s="63">
        <f t="shared" si="5"/>
        <v>24492602</v>
      </c>
      <c r="O53" s="63">
        <f t="shared" si="5"/>
        <v>24492602</v>
      </c>
      <c r="P53" s="63">
        <f t="shared" si="5"/>
        <v>24492602</v>
      </c>
      <c r="Q53" s="63">
        <f t="shared" si="5"/>
        <v>33492602</v>
      </c>
      <c r="R53" s="63">
        <f t="shared" si="5"/>
        <v>33492602</v>
      </c>
      <c r="S53" s="63">
        <f t="shared" si="5"/>
        <v>53446357</v>
      </c>
      <c r="T53" s="63">
        <f>SUM(T46:T52)</f>
        <v>44446357</v>
      </c>
      <c r="U53" s="27">
        <f>SUM(U46:U49)</f>
        <v>12899416</v>
      </c>
      <c r="V53" s="27">
        <f>SUM(V46:V49)</f>
        <v>12899416</v>
      </c>
      <c r="W53" s="29"/>
      <c r="X53" s="27"/>
      <c r="Y53" s="27"/>
      <c r="Z53" s="27"/>
      <c r="AA53" s="16">
        <f>SUM(AA46:AA47)</f>
        <v>0</v>
      </c>
      <c r="AB53" s="16">
        <f aca="true" t="shared" si="6" ref="AB53:AG53">SUM(AB46:AB48)</f>
        <v>0</v>
      </c>
      <c r="AC53" s="16">
        <f t="shared" si="6"/>
        <v>0</v>
      </c>
      <c r="AD53" s="16">
        <f t="shared" si="6"/>
        <v>0</v>
      </c>
      <c r="AE53" s="16">
        <f t="shared" si="6"/>
        <v>0</v>
      </c>
      <c r="AF53" s="16">
        <f t="shared" si="6"/>
        <v>0</v>
      </c>
      <c r="AG53" s="16">
        <f t="shared" si="6"/>
        <v>0</v>
      </c>
      <c r="AH53" s="16">
        <f>SUM(AH46:AH49)</f>
        <v>0</v>
      </c>
      <c r="AI53" s="16">
        <f>SUM(AI46:AI47)</f>
        <v>0</v>
      </c>
      <c r="AJ53" s="16">
        <f>SUM(AJ46:AJ47)</f>
        <v>0</v>
      </c>
    </row>
    <row r="54" spans="1:36" ht="12.75">
      <c r="A54" s="56" t="s">
        <v>52</v>
      </c>
      <c r="B54" s="59" t="s">
        <v>87</v>
      </c>
      <c r="C54" s="60">
        <v>2560042</v>
      </c>
      <c r="D54" s="60"/>
      <c r="E54" s="60"/>
      <c r="F54" s="60"/>
      <c r="G54" s="60"/>
      <c r="H54" s="60"/>
      <c r="I54" s="60"/>
      <c r="J54" s="60"/>
      <c r="K54" s="60"/>
      <c r="L54" s="60">
        <v>3150000</v>
      </c>
      <c r="M54" s="60">
        <v>3642356</v>
      </c>
      <c r="N54" s="60">
        <v>3150000</v>
      </c>
      <c r="O54" s="60">
        <v>3150000</v>
      </c>
      <c r="P54" s="60">
        <v>3150000</v>
      </c>
      <c r="Q54" s="60">
        <v>3150000</v>
      </c>
      <c r="R54" s="60">
        <v>3150000</v>
      </c>
      <c r="S54" s="60">
        <v>3642356</v>
      </c>
      <c r="T54" s="60">
        <v>3642356</v>
      </c>
      <c r="U54" s="11">
        <v>4100000</v>
      </c>
      <c r="V54" s="11">
        <v>4100000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2.75">
      <c r="A55" s="56"/>
      <c r="B55" s="71" t="s">
        <v>98</v>
      </c>
      <c r="C55" s="46">
        <v>2000000</v>
      </c>
      <c r="D55" s="46"/>
      <c r="E55" s="46"/>
      <c r="F55" s="46"/>
      <c r="G55" s="46"/>
      <c r="H55" s="46"/>
      <c r="I55" s="46"/>
      <c r="J55" s="46"/>
      <c r="K55" s="46"/>
      <c r="L55" s="46">
        <v>2000000</v>
      </c>
      <c r="M55" s="46">
        <v>2000000</v>
      </c>
      <c r="N55" s="46">
        <v>2000000</v>
      </c>
      <c r="O55" s="46">
        <v>2000000</v>
      </c>
      <c r="P55" s="46">
        <v>2000000</v>
      </c>
      <c r="Q55" s="46">
        <v>2000000</v>
      </c>
      <c r="R55" s="46">
        <v>2000000</v>
      </c>
      <c r="S55" s="46">
        <v>2000000</v>
      </c>
      <c r="T55" s="46">
        <v>2000000</v>
      </c>
      <c r="U55" s="11">
        <v>2000000</v>
      </c>
      <c r="V55" s="11">
        <v>2000000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2.75">
      <c r="A56" s="56"/>
      <c r="B56" s="59" t="s">
        <v>143</v>
      </c>
      <c r="C56" s="60">
        <v>1110100</v>
      </c>
      <c r="D56" s="60"/>
      <c r="E56" s="60"/>
      <c r="F56" s="60"/>
      <c r="G56" s="60"/>
      <c r="H56" s="60"/>
      <c r="I56" s="60"/>
      <c r="J56" s="60"/>
      <c r="K56" s="60"/>
      <c r="L56" s="60">
        <v>1110100</v>
      </c>
      <c r="M56" s="60">
        <v>2000100</v>
      </c>
      <c r="N56" s="60">
        <v>1110100</v>
      </c>
      <c r="O56" s="60">
        <v>1110100</v>
      </c>
      <c r="P56" s="60">
        <v>1110100</v>
      </c>
      <c r="Q56" s="60">
        <v>1110100</v>
      </c>
      <c r="R56" s="60">
        <v>1110100</v>
      </c>
      <c r="S56" s="60">
        <v>2000100</v>
      </c>
      <c r="T56" s="60">
        <v>2000100</v>
      </c>
      <c r="U56" s="11">
        <v>7864300</v>
      </c>
      <c r="V56" s="11">
        <v>7864300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2.75">
      <c r="A57" s="56"/>
      <c r="B57" s="71" t="s">
        <v>99</v>
      </c>
      <c r="C57" s="71">
        <v>9000000</v>
      </c>
      <c r="D57" s="46"/>
      <c r="E57" s="46"/>
      <c r="F57" s="46"/>
      <c r="G57" s="46"/>
      <c r="H57" s="46"/>
      <c r="I57" s="46"/>
      <c r="J57" s="46"/>
      <c r="K57" s="46"/>
      <c r="L57" s="71">
        <v>10009000</v>
      </c>
      <c r="M57" s="71">
        <v>10009000</v>
      </c>
      <c r="N57" s="71">
        <v>10009000</v>
      </c>
      <c r="O57" s="71">
        <v>10009000</v>
      </c>
      <c r="P57" s="71">
        <v>10009000</v>
      </c>
      <c r="Q57" s="71">
        <v>10009000</v>
      </c>
      <c r="R57" s="71">
        <v>10009000</v>
      </c>
      <c r="S57" s="71">
        <v>10009000</v>
      </c>
      <c r="T57" s="71">
        <v>10009000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2.75">
      <c r="A58" s="56"/>
      <c r="B58" s="60" t="s">
        <v>122</v>
      </c>
      <c r="C58" s="60"/>
      <c r="D58" s="60"/>
      <c r="E58" s="60"/>
      <c r="F58" s="60"/>
      <c r="G58" s="60"/>
      <c r="H58" s="60"/>
      <c r="I58" s="60"/>
      <c r="J58" s="60"/>
      <c r="K58" s="60"/>
      <c r="L58" s="60">
        <v>2682356</v>
      </c>
      <c r="M58" s="60">
        <v>7300000</v>
      </c>
      <c r="N58" s="60">
        <v>2682356</v>
      </c>
      <c r="O58" s="60">
        <v>2682356</v>
      </c>
      <c r="P58" s="60">
        <v>2682356</v>
      </c>
      <c r="Q58" s="60">
        <v>2682356</v>
      </c>
      <c r="R58" s="60">
        <v>2682356</v>
      </c>
      <c r="S58" s="60">
        <v>1300000</v>
      </c>
      <c r="T58" s="60">
        <v>1300000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2.75">
      <c r="A59" s="56"/>
      <c r="B59" s="60" t="s">
        <v>144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>
        <v>16400000</v>
      </c>
      <c r="R59" s="60">
        <v>16400000</v>
      </c>
      <c r="S59" s="60">
        <v>8000000</v>
      </c>
      <c r="T59" s="60">
        <v>8000000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2.75">
      <c r="A60" s="56"/>
      <c r="B60" s="71" t="s">
        <v>145</v>
      </c>
      <c r="C60" s="71"/>
      <c r="D60" s="46"/>
      <c r="E60" s="46"/>
      <c r="F60" s="46"/>
      <c r="G60" s="46"/>
      <c r="H60" s="46"/>
      <c r="I60" s="46"/>
      <c r="J60" s="46"/>
      <c r="K60" s="46"/>
      <c r="L60" s="71"/>
      <c r="M60" s="71">
        <v>10030000</v>
      </c>
      <c r="N60" s="71"/>
      <c r="O60" s="71"/>
      <c r="P60" s="71"/>
      <c r="Q60" s="71">
        <v>3000000</v>
      </c>
      <c r="R60" s="71">
        <v>3000000</v>
      </c>
      <c r="S60" s="71">
        <v>3000000</v>
      </c>
      <c r="T60" s="71">
        <v>3000000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2.75">
      <c r="A61" s="56"/>
      <c r="B61" s="71" t="s">
        <v>15</v>
      </c>
      <c r="C61" s="71"/>
      <c r="D61" s="46"/>
      <c r="E61" s="46"/>
      <c r="F61" s="46"/>
      <c r="G61" s="46"/>
      <c r="H61" s="46"/>
      <c r="I61" s="46"/>
      <c r="J61" s="46"/>
      <c r="K61" s="46"/>
      <c r="L61" s="71"/>
      <c r="M61" s="71">
        <v>3692000</v>
      </c>
      <c r="N61" s="71"/>
      <c r="O61" s="71"/>
      <c r="P61" s="71"/>
      <c r="Q61" s="71"/>
      <c r="R61" s="71"/>
      <c r="S61" s="71"/>
      <c r="T61" s="7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2.75">
      <c r="A62" s="70"/>
      <c r="B62" s="71" t="s">
        <v>16</v>
      </c>
      <c r="C62" s="71"/>
      <c r="D62" s="46"/>
      <c r="E62" s="46"/>
      <c r="F62" s="46"/>
      <c r="G62" s="46"/>
      <c r="H62" s="46"/>
      <c r="I62" s="46"/>
      <c r="J62" s="46"/>
      <c r="K62" s="46"/>
      <c r="L62" s="71"/>
      <c r="M62" s="71">
        <v>2000000</v>
      </c>
      <c r="N62" s="71"/>
      <c r="O62" s="71"/>
      <c r="P62" s="71"/>
      <c r="Q62" s="71"/>
      <c r="R62" s="71"/>
      <c r="S62" s="71"/>
      <c r="T62" s="71"/>
      <c r="U62" s="11"/>
      <c r="V62" s="11"/>
      <c r="W62" s="11"/>
      <c r="X62" s="11"/>
      <c r="Y62" s="11"/>
      <c r="Z62" s="11"/>
      <c r="AA62" s="11"/>
      <c r="AB62" s="14"/>
      <c r="AC62" s="14"/>
      <c r="AD62" s="14"/>
      <c r="AE62" s="11"/>
      <c r="AF62" s="11"/>
      <c r="AG62" s="11"/>
      <c r="AH62" s="11"/>
      <c r="AI62" s="11"/>
      <c r="AJ62" s="11"/>
    </row>
    <row r="63" spans="1:36" ht="12.75">
      <c r="A63" s="70"/>
      <c r="B63" s="56" t="s">
        <v>43</v>
      </c>
      <c r="C63" s="63">
        <f>SUM(C54:C62)</f>
        <v>14670142</v>
      </c>
      <c r="D63" s="46"/>
      <c r="E63" s="63">
        <f>SUM(E54:E56)</f>
        <v>0</v>
      </c>
      <c r="F63" s="46">
        <f>SUM(F54:F56)</f>
        <v>0</v>
      </c>
      <c r="G63" s="46"/>
      <c r="H63" s="46"/>
      <c r="I63" s="46"/>
      <c r="J63" s="46"/>
      <c r="K63" s="46"/>
      <c r="L63" s="63">
        <f aca="true" t="shared" si="7" ref="L63:T63">SUM(L54:L62)</f>
        <v>18951456</v>
      </c>
      <c r="M63" s="63">
        <f t="shared" si="7"/>
        <v>40673456</v>
      </c>
      <c r="N63" s="63">
        <f t="shared" si="7"/>
        <v>18951456</v>
      </c>
      <c r="O63" s="63">
        <f t="shared" si="7"/>
        <v>18951456</v>
      </c>
      <c r="P63" s="63">
        <f t="shared" si="7"/>
        <v>18951456</v>
      </c>
      <c r="Q63" s="63">
        <f t="shared" si="7"/>
        <v>38351456</v>
      </c>
      <c r="R63" s="63">
        <f t="shared" si="7"/>
        <v>38351456</v>
      </c>
      <c r="S63" s="63">
        <f t="shared" si="7"/>
        <v>29951456</v>
      </c>
      <c r="T63" s="63">
        <f t="shared" si="7"/>
        <v>29951456</v>
      </c>
      <c r="U63" s="27">
        <f>SUM(U54:U56)</f>
        <v>13964300</v>
      </c>
      <c r="V63" s="27">
        <f>SUM(V54:V56)</f>
        <v>13964300</v>
      </c>
      <c r="W63" s="29"/>
      <c r="X63" s="27"/>
      <c r="Y63" s="27"/>
      <c r="Z63" s="27"/>
      <c r="AA63" s="16">
        <f>SUM(AA54:AA56)</f>
        <v>0</v>
      </c>
      <c r="AB63" s="16">
        <f>SUM(AB54:AB56)</f>
        <v>0</v>
      </c>
      <c r="AC63" s="16">
        <f>SUM(AC54:AC56)</f>
        <v>0</v>
      </c>
      <c r="AD63" s="16">
        <f>SUM(AD54:AD56)</f>
        <v>0</v>
      </c>
      <c r="AE63" s="16">
        <f>SUM(AE54:AE62)</f>
        <v>0</v>
      </c>
      <c r="AF63" s="16">
        <f>SUM(AF54:AF62)</f>
        <v>0</v>
      </c>
      <c r="AG63" s="16">
        <f>SUM(AG54:AG62)</f>
        <v>0</v>
      </c>
      <c r="AH63" s="16">
        <f>SUM(AH54:AH62)</f>
        <v>0</v>
      </c>
      <c r="AI63" s="16">
        <f>SUM(AI54:AI56)</f>
        <v>0</v>
      </c>
      <c r="AJ63" s="16">
        <f>SUM(AJ54:AJ56)</f>
        <v>0</v>
      </c>
    </row>
    <row r="64" spans="1:34" ht="12.75">
      <c r="A64" s="70"/>
      <c r="B64" s="46"/>
      <c r="C64" s="66"/>
      <c r="D64" s="46"/>
      <c r="E64" s="46"/>
      <c r="F64" s="46"/>
      <c r="G64" s="46"/>
      <c r="H64" s="46"/>
      <c r="I64" s="46"/>
      <c r="J64" s="46"/>
      <c r="K64" s="46"/>
      <c r="L64" s="66"/>
      <c r="M64" s="66"/>
      <c r="N64" s="66"/>
      <c r="O64" s="66"/>
      <c r="P64" s="66"/>
      <c r="Q64" s="66"/>
      <c r="R64" s="66"/>
      <c r="S64" s="66"/>
      <c r="T64" s="66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6" ht="12.75">
      <c r="A65" s="56" t="s">
        <v>53</v>
      </c>
      <c r="B65" s="57" t="s">
        <v>87</v>
      </c>
      <c r="C65" s="58">
        <v>3657203</v>
      </c>
      <c r="D65" s="46"/>
      <c r="E65" s="46"/>
      <c r="F65" s="46"/>
      <c r="G65" s="46"/>
      <c r="H65" s="46"/>
      <c r="I65" s="46"/>
      <c r="J65" s="46"/>
      <c r="K65" s="46"/>
      <c r="L65" s="58">
        <v>4500000</v>
      </c>
      <c r="M65" s="58">
        <v>4500000</v>
      </c>
      <c r="N65" s="58">
        <v>4500000</v>
      </c>
      <c r="O65" s="58">
        <v>4500000</v>
      </c>
      <c r="P65" s="58">
        <v>4500000</v>
      </c>
      <c r="Q65" s="58">
        <v>4500000</v>
      </c>
      <c r="R65" s="58">
        <v>4500000</v>
      </c>
      <c r="S65" s="58">
        <v>4500000</v>
      </c>
      <c r="T65" s="58">
        <v>4500000</v>
      </c>
      <c r="U65" s="15">
        <v>4250000</v>
      </c>
      <c r="V65" s="15">
        <v>4250000</v>
      </c>
      <c r="W65" s="15"/>
      <c r="X65" s="15"/>
      <c r="Y65" s="15"/>
      <c r="Z65" s="15"/>
      <c r="AA65" s="11"/>
      <c r="AB65" s="15"/>
      <c r="AC65" s="15"/>
      <c r="AD65" s="15"/>
      <c r="AE65" s="11"/>
      <c r="AF65" s="11"/>
      <c r="AG65" s="11"/>
      <c r="AH65" s="11"/>
      <c r="AI65" s="11"/>
      <c r="AJ65" s="11"/>
    </row>
    <row r="66" spans="1:36" ht="12.75">
      <c r="A66" s="56"/>
      <c r="B66" s="57" t="s">
        <v>100</v>
      </c>
      <c r="C66" s="58">
        <v>16469532</v>
      </c>
      <c r="D66" s="46"/>
      <c r="E66" s="46"/>
      <c r="F66" s="46"/>
      <c r="G66" s="46"/>
      <c r="H66" s="46"/>
      <c r="I66" s="46"/>
      <c r="J66" s="46"/>
      <c r="K66" s="46"/>
      <c r="L66" s="58">
        <v>16469532</v>
      </c>
      <c r="M66" s="58">
        <v>16469532</v>
      </c>
      <c r="N66" s="58">
        <v>16469532</v>
      </c>
      <c r="O66" s="58">
        <v>16469532</v>
      </c>
      <c r="P66" s="58">
        <v>16469532</v>
      </c>
      <c r="Q66" s="58">
        <v>16469532</v>
      </c>
      <c r="R66" s="58">
        <v>16469532</v>
      </c>
      <c r="S66" s="58">
        <v>16469532</v>
      </c>
      <c r="T66" s="58">
        <v>16469532</v>
      </c>
      <c r="U66" s="11">
        <v>1356548</v>
      </c>
      <c r="V66" s="11">
        <v>1356548</v>
      </c>
      <c r="W66" s="11"/>
      <c r="X66" s="11"/>
      <c r="Y66" s="11"/>
      <c r="Z66" s="11"/>
      <c r="AA66" s="11"/>
      <c r="AB66" s="15"/>
      <c r="AC66" s="15"/>
      <c r="AD66" s="15"/>
      <c r="AE66" s="11"/>
      <c r="AF66" s="11"/>
      <c r="AG66" s="11"/>
      <c r="AH66" s="11"/>
      <c r="AI66" s="11"/>
      <c r="AJ66" s="11"/>
    </row>
    <row r="67" spans="1:36" ht="12.75">
      <c r="A67" s="56"/>
      <c r="B67" s="57" t="s">
        <v>17</v>
      </c>
      <c r="C67" s="58"/>
      <c r="D67" s="46"/>
      <c r="E67" s="46"/>
      <c r="F67" s="46"/>
      <c r="G67" s="46"/>
      <c r="H67" s="46"/>
      <c r="I67" s="46"/>
      <c r="J67" s="46"/>
      <c r="K67" s="46"/>
      <c r="L67" s="58"/>
      <c r="M67" s="58">
        <v>7710701</v>
      </c>
      <c r="N67" s="58"/>
      <c r="O67" s="58"/>
      <c r="P67" s="58"/>
      <c r="Q67" s="58"/>
      <c r="R67" s="58"/>
      <c r="S67" s="58"/>
      <c r="T67" s="58"/>
      <c r="U67" s="11"/>
      <c r="V67" s="11"/>
      <c r="W67" s="11"/>
      <c r="X67" s="11"/>
      <c r="Y67" s="11"/>
      <c r="Z67" s="11"/>
      <c r="AA67" s="11"/>
      <c r="AB67" s="15"/>
      <c r="AC67" s="15"/>
      <c r="AD67" s="15"/>
      <c r="AE67" s="11"/>
      <c r="AF67" s="11"/>
      <c r="AG67" s="11"/>
      <c r="AH67" s="11"/>
      <c r="AI67" s="11"/>
      <c r="AJ67" s="11"/>
    </row>
    <row r="68" spans="1:36" ht="1.5" customHeight="1">
      <c r="A68" s="56"/>
      <c r="B68" s="57"/>
      <c r="C68" s="58"/>
      <c r="D68" s="46"/>
      <c r="E68" s="46"/>
      <c r="F68" s="46"/>
      <c r="G68" s="46"/>
      <c r="H68" s="46"/>
      <c r="I68" s="46"/>
      <c r="J68" s="46"/>
      <c r="K68" s="46"/>
      <c r="L68" s="58"/>
      <c r="M68" s="58"/>
      <c r="N68" s="58"/>
      <c r="O68" s="58"/>
      <c r="P68" s="58"/>
      <c r="Q68" s="58"/>
      <c r="R68" s="58"/>
      <c r="S68" s="58"/>
      <c r="T68" s="58"/>
      <c r="U68" s="11"/>
      <c r="V68" s="11"/>
      <c r="W68" s="11"/>
      <c r="X68" s="11"/>
      <c r="Y68" s="11"/>
      <c r="Z68" s="11"/>
      <c r="AA68" s="11"/>
      <c r="AB68" s="15"/>
      <c r="AC68" s="15"/>
      <c r="AD68" s="15"/>
      <c r="AE68" s="11"/>
      <c r="AF68" s="11"/>
      <c r="AG68" s="11"/>
      <c r="AH68" s="11"/>
      <c r="AI68" s="11"/>
      <c r="AJ68" s="11"/>
    </row>
    <row r="69" spans="1:36" ht="12.75">
      <c r="A69" s="70"/>
      <c r="B69" s="56" t="s">
        <v>43</v>
      </c>
      <c r="C69" s="63">
        <f>SUM(C65:C66)</f>
        <v>20126735</v>
      </c>
      <c r="D69" s="46"/>
      <c r="E69" s="63">
        <f>SUM(E65:E65)</f>
        <v>0</v>
      </c>
      <c r="F69" s="46">
        <f>SUM(F65:F65)</f>
        <v>0</v>
      </c>
      <c r="G69" s="46"/>
      <c r="H69" s="46"/>
      <c r="I69" s="46"/>
      <c r="J69" s="46"/>
      <c r="K69" s="46"/>
      <c r="L69" s="63">
        <f>SUM(L65:L66)</f>
        <v>20969532</v>
      </c>
      <c r="M69" s="63">
        <f>SUM(M65:M68)</f>
        <v>28680233</v>
      </c>
      <c r="N69" s="63">
        <f aca="true" t="shared" si="8" ref="N69:V69">SUM(N65:N66)</f>
        <v>20969532</v>
      </c>
      <c r="O69" s="63">
        <f t="shared" si="8"/>
        <v>20969532</v>
      </c>
      <c r="P69" s="63">
        <f t="shared" si="8"/>
        <v>20969532</v>
      </c>
      <c r="Q69" s="63">
        <f t="shared" si="8"/>
        <v>20969532</v>
      </c>
      <c r="R69" s="63">
        <f>SUM(R65:R66)</f>
        <v>20969532</v>
      </c>
      <c r="S69" s="63">
        <f>SUM(S65:S66)</f>
        <v>20969532</v>
      </c>
      <c r="T69" s="63">
        <f t="shared" si="8"/>
        <v>20969532</v>
      </c>
      <c r="U69" s="27">
        <f t="shared" si="8"/>
        <v>5606548</v>
      </c>
      <c r="V69" s="27">
        <f t="shared" si="8"/>
        <v>5606548</v>
      </c>
      <c r="W69" s="29"/>
      <c r="X69" s="27"/>
      <c r="Y69" s="27"/>
      <c r="Z69" s="27"/>
      <c r="AA69" s="16">
        <f>SUM(AA65:AA65)</f>
        <v>0</v>
      </c>
      <c r="AB69" s="16">
        <f>SUM(AB65:AB65)</f>
        <v>0</v>
      </c>
      <c r="AC69" s="16">
        <f>SUM(AC65:AC65)</f>
        <v>0</v>
      </c>
      <c r="AD69" s="16">
        <f>SUM(AD65:AD65)</f>
        <v>0</v>
      </c>
      <c r="AE69" s="16">
        <f>SUM(AE65:AE66)</f>
        <v>0</v>
      </c>
      <c r="AF69" s="16">
        <f>SUM(AF65:AF66)</f>
        <v>0</v>
      </c>
      <c r="AG69" s="16">
        <f>SUM(AG65:AG66)</f>
        <v>0</v>
      </c>
      <c r="AH69" s="16">
        <f>SUM(AH65:AH66)</f>
        <v>0</v>
      </c>
      <c r="AI69" s="16">
        <f>SUM(AI64:AI65)</f>
        <v>0</v>
      </c>
      <c r="AJ69" s="16">
        <f>SUM(AJ64:AJ65)</f>
        <v>0</v>
      </c>
    </row>
    <row r="70" spans="1:34" ht="9" customHeight="1">
      <c r="A70" s="70"/>
      <c r="B70" s="65"/>
      <c r="C70" s="66"/>
      <c r="D70" s="46"/>
      <c r="E70" s="46"/>
      <c r="F70" s="46"/>
      <c r="G70" s="46"/>
      <c r="H70" s="46"/>
      <c r="I70" s="46"/>
      <c r="J70" s="46"/>
      <c r="K70" s="46"/>
      <c r="L70" s="66"/>
      <c r="M70" s="66"/>
      <c r="N70" s="66"/>
      <c r="O70" s="66"/>
      <c r="P70" s="66"/>
      <c r="Q70" s="66"/>
      <c r="R70" s="66"/>
      <c r="S70" s="66"/>
      <c r="T70" s="66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6" ht="12.75">
      <c r="A71" s="56" t="s">
        <v>54</v>
      </c>
      <c r="B71" s="72" t="s">
        <v>87</v>
      </c>
      <c r="C71" s="58">
        <v>6501694</v>
      </c>
      <c r="D71" s="46"/>
      <c r="E71" s="46"/>
      <c r="F71" s="46"/>
      <c r="G71" s="46"/>
      <c r="H71" s="46"/>
      <c r="I71" s="46"/>
      <c r="J71" s="46"/>
      <c r="K71" s="46"/>
      <c r="L71" s="58">
        <v>8000000</v>
      </c>
      <c r="M71" s="58">
        <v>8000000</v>
      </c>
      <c r="N71" s="58">
        <v>8000000</v>
      </c>
      <c r="O71" s="58">
        <v>8000000</v>
      </c>
      <c r="P71" s="58">
        <v>8000000</v>
      </c>
      <c r="Q71" s="58">
        <v>8000000</v>
      </c>
      <c r="R71" s="58">
        <v>8000000</v>
      </c>
      <c r="S71" s="58">
        <v>8000000</v>
      </c>
      <c r="T71" s="58">
        <v>8000000</v>
      </c>
      <c r="U71" s="15">
        <v>4000000</v>
      </c>
      <c r="V71" s="15">
        <v>4000000</v>
      </c>
      <c r="W71" s="15"/>
      <c r="X71" s="15"/>
      <c r="Y71" s="15"/>
      <c r="Z71" s="15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2.75">
      <c r="A72" s="56"/>
      <c r="B72" s="72" t="s">
        <v>101</v>
      </c>
      <c r="C72" s="58">
        <v>11868952</v>
      </c>
      <c r="D72" s="46"/>
      <c r="E72" s="46"/>
      <c r="F72" s="46"/>
      <c r="G72" s="46"/>
      <c r="H72" s="46"/>
      <c r="I72" s="46"/>
      <c r="J72" s="46"/>
      <c r="K72" s="46"/>
      <c r="L72" s="58">
        <v>11868952</v>
      </c>
      <c r="M72" s="58">
        <v>11868952</v>
      </c>
      <c r="N72" s="58">
        <v>11868952</v>
      </c>
      <c r="O72" s="58">
        <v>11868952</v>
      </c>
      <c r="P72" s="58">
        <v>11868952</v>
      </c>
      <c r="Q72" s="58">
        <v>11868952</v>
      </c>
      <c r="R72" s="58">
        <v>11868952</v>
      </c>
      <c r="S72" s="58">
        <v>11868952</v>
      </c>
      <c r="T72" s="58">
        <v>11868952</v>
      </c>
      <c r="U72" s="15"/>
      <c r="V72" s="15"/>
      <c r="W72" s="15"/>
      <c r="X72" s="15"/>
      <c r="Y72" s="15"/>
      <c r="Z72" s="15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2.75">
      <c r="A73" s="56"/>
      <c r="B73" s="72" t="s">
        <v>123</v>
      </c>
      <c r="C73" s="58"/>
      <c r="D73" s="46"/>
      <c r="E73" s="46"/>
      <c r="F73" s="46"/>
      <c r="G73" s="46"/>
      <c r="H73" s="46"/>
      <c r="I73" s="46"/>
      <c r="J73" s="46"/>
      <c r="K73" s="46"/>
      <c r="L73" s="58">
        <v>7875000</v>
      </c>
      <c r="M73" s="58">
        <v>7875000</v>
      </c>
      <c r="N73" s="58">
        <v>7875000</v>
      </c>
      <c r="O73" s="58">
        <v>7875000</v>
      </c>
      <c r="P73" s="58">
        <v>7875000</v>
      </c>
      <c r="Q73" s="58">
        <v>7875000</v>
      </c>
      <c r="R73" s="58">
        <v>7875000</v>
      </c>
      <c r="S73" s="58">
        <v>7875000</v>
      </c>
      <c r="T73" s="58">
        <v>7875000</v>
      </c>
      <c r="U73" s="15"/>
      <c r="V73" s="15"/>
      <c r="W73" s="15"/>
      <c r="X73" s="15"/>
      <c r="Y73" s="15"/>
      <c r="Z73" s="15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2.75">
      <c r="A74" s="56"/>
      <c r="B74" s="72" t="s">
        <v>124</v>
      </c>
      <c r="C74" s="58"/>
      <c r="D74" s="46"/>
      <c r="E74" s="46"/>
      <c r="F74" s="46"/>
      <c r="G74" s="46"/>
      <c r="H74" s="46"/>
      <c r="I74" s="46"/>
      <c r="J74" s="46"/>
      <c r="K74" s="46"/>
      <c r="L74" s="58">
        <v>18816566</v>
      </c>
      <c r="M74" s="58">
        <v>18816566</v>
      </c>
      <c r="N74" s="58">
        <v>18816566</v>
      </c>
      <c r="O74" s="58">
        <v>18816566</v>
      </c>
      <c r="P74" s="58">
        <v>18816566</v>
      </c>
      <c r="Q74" s="58">
        <v>18816566</v>
      </c>
      <c r="R74" s="58">
        <v>18816566</v>
      </c>
      <c r="S74" s="58">
        <v>18816566</v>
      </c>
      <c r="T74" s="58">
        <v>18816566</v>
      </c>
      <c r="U74" s="15"/>
      <c r="V74" s="15"/>
      <c r="W74" s="15"/>
      <c r="X74" s="15"/>
      <c r="Y74" s="15"/>
      <c r="Z74" s="15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2.75">
      <c r="A75" s="56"/>
      <c r="B75" s="72" t="s">
        <v>18</v>
      </c>
      <c r="C75" s="58"/>
      <c r="D75" s="46"/>
      <c r="E75" s="46"/>
      <c r="F75" s="46"/>
      <c r="G75" s="46"/>
      <c r="H75" s="46"/>
      <c r="I75" s="46"/>
      <c r="J75" s="46"/>
      <c r="K75" s="46"/>
      <c r="L75" s="58"/>
      <c r="M75" s="58">
        <v>7500000</v>
      </c>
      <c r="N75" s="58"/>
      <c r="O75" s="58"/>
      <c r="P75" s="58"/>
      <c r="Q75" s="58"/>
      <c r="R75" s="58"/>
      <c r="S75" s="58"/>
      <c r="T75" s="58"/>
      <c r="U75" s="15"/>
      <c r="V75" s="15"/>
      <c r="W75" s="15"/>
      <c r="X75" s="15"/>
      <c r="Y75" s="15"/>
      <c r="Z75" s="15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2.75">
      <c r="A76" s="56"/>
      <c r="B76" s="72" t="s">
        <v>19</v>
      </c>
      <c r="C76" s="58"/>
      <c r="D76" s="46"/>
      <c r="E76" s="46"/>
      <c r="F76" s="46"/>
      <c r="G76" s="46"/>
      <c r="H76" s="46"/>
      <c r="I76" s="46"/>
      <c r="J76" s="46"/>
      <c r="K76" s="46"/>
      <c r="L76" s="58"/>
      <c r="M76" s="58">
        <v>2500000</v>
      </c>
      <c r="N76" s="58"/>
      <c r="O76" s="58"/>
      <c r="P76" s="58"/>
      <c r="Q76" s="58"/>
      <c r="R76" s="58"/>
      <c r="S76" s="58"/>
      <c r="T76" s="58"/>
      <c r="U76" s="15"/>
      <c r="V76" s="15"/>
      <c r="W76" s="15"/>
      <c r="X76" s="15"/>
      <c r="Y76" s="15"/>
      <c r="Z76" s="15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2.75">
      <c r="A77" s="56"/>
      <c r="B77" s="72" t="s">
        <v>21</v>
      </c>
      <c r="C77" s="58"/>
      <c r="D77" s="46"/>
      <c r="E77" s="46"/>
      <c r="F77" s="46"/>
      <c r="G77" s="46"/>
      <c r="H77" s="46"/>
      <c r="I77" s="46"/>
      <c r="J77" s="46"/>
      <c r="K77" s="46"/>
      <c r="L77" s="58"/>
      <c r="M77" s="58">
        <v>1500000</v>
      </c>
      <c r="N77" s="58"/>
      <c r="O77" s="58"/>
      <c r="P77" s="58"/>
      <c r="Q77" s="58"/>
      <c r="R77" s="58"/>
      <c r="S77" s="58"/>
      <c r="T77" s="58"/>
      <c r="U77" s="15"/>
      <c r="V77" s="15"/>
      <c r="W77" s="15"/>
      <c r="X77" s="15"/>
      <c r="Y77" s="15"/>
      <c r="Z77" s="15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2.75">
      <c r="A78" s="56"/>
      <c r="B78" s="72" t="s">
        <v>20</v>
      </c>
      <c r="C78" s="58"/>
      <c r="D78" s="46"/>
      <c r="E78" s="46"/>
      <c r="F78" s="46"/>
      <c r="G78" s="46"/>
      <c r="H78" s="46"/>
      <c r="I78" s="46"/>
      <c r="J78" s="46"/>
      <c r="K78" s="46"/>
      <c r="L78" s="58"/>
      <c r="M78" s="58">
        <v>500000</v>
      </c>
      <c r="N78" s="58"/>
      <c r="O78" s="58"/>
      <c r="P78" s="58"/>
      <c r="Q78" s="58"/>
      <c r="R78" s="58"/>
      <c r="S78" s="58"/>
      <c r="T78" s="58"/>
      <c r="U78" s="15"/>
      <c r="V78" s="15"/>
      <c r="W78" s="15"/>
      <c r="X78" s="15"/>
      <c r="Y78" s="15"/>
      <c r="Z78" s="15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.5" customHeight="1">
      <c r="A79" s="56"/>
      <c r="B79" s="72"/>
      <c r="C79" s="58"/>
      <c r="D79" s="46"/>
      <c r="E79" s="46"/>
      <c r="F79" s="46"/>
      <c r="G79" s="46"/>
      <c r="H79" s="46"/>
      <c r="I79" s="46"/>
      <c r="J79" s="46"/>
      <c r="K79" s="46"/>
      <c r="L79" s="58"/>
      <c r="M79" s="58"/>
      <c r="N79" s="58"/>
      <c r="O79" s="58"/>
      <c r="P79" s="58"/>
      <c r="Q79" s="58">
        <v>2625000</v>
      </c>
      <c r="R79" s="58">
        <v>2625000</v>
      </c>
      <c r="S79" s="58"/>
      <c r="T79" s="58"/>
      <c r="U79" s="15">
        <v>10031048</v>
      </c>
      <c r="V79" s="15">
        <v>10031048</v>
      </c>
      <c r="W79" s="15"/>
      <c r="X79" s="15"/>
      <c r="Y79" s="15"/>
      <c r="Z79" s="15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2.75">
      <c r="A80" s="70"/>
      <c r="B80" s="56" t="s">
        <v>43</v>
      </c>
      <c r="C80" s="63">
        <f>SUM(C71:C79)</f>
        <v>18370646</v>
      </c>
      <c r="D80" s="46"/>
      <c r="E80" s="63" t="e">
        <f>SUM(#REF!)</f>
        <v>#REF!</v>
      </c>
      <c r="F80" s="46" t="e">
        <f>SUM(#REF!)</f>
        <v>#REF!</v>
      </c>
      <c r="G80" s="46"/>
      <c r="H80" s="46"/>
      <c r="I80" s="46"/>
      <c r="J80" s="46"/>
      <c r="K80" s="46"/>
      <c r="L80" s="63">
        <f aca="true" t="shared" si="9" ref="L80:V80">SUM(L71:L79)</f>
        <v>46560518</v>
      </c>
      <c r="M80" s="63">
        <f t="shared" si="9"/>
        <v>58560518</v>
      </c>
      <c r="N80" s="63">
        <f t="shared" si="9"/>
        <v>46560518</v>
      </c>
      <c r="O80" s="63">
        <f t="shared" si="9"/>
        <v>46560518</v>
      </c>
      <c r="P80" s="63">
        <f t="shared" si="9"/>
        <v>46560518</v>
      </c>
      <c r="Q80" s="63">
        <f t="shared" si="9"/>
        <v>49185518</v>
      </c>
      <c r="R80" s="63">
        <f t="shared" si="9"/>
        <v>49185518</v>
      </c>
      <c r="S80" s="63">
        <f t="shared" si="9"/>
        <v>46560518</v>
      </c>
      <c r="T80" s="63">
        <f t="shared" si="9"/>
        <v>46560518</v>
      </c>
      <c r="U80" s="27">
        <f t="shared" si="9"/>
        <v>14031048</v>
      </c>
      <c r="V80" s="27">
        <f t="shared" si="9"/>
        <v>14031048</v>
      </c>
      <c r="W80" s="29"/>
      <c r="X80" s="27"/>
      <c r="Y80" s="27"/>
      <c r="Z80" s="27"/>
      <c r="AA80" s="16">
        <f aca="true" t="shared" si="10" ref="AA80:AJ80">SUM(AA71:AA79)</f>
        <v>0</v>
      </c>
      <c r="AB80" s="16">
        <f t="shared" si="10"/>
        <v>0</v>
      </c>
      <c r="AC80" s="16">
        <f t="shared" si="10"/>
        <v>0</v>
      </c>
      <c r="AD80" s="16">
        <f t="shared" si="10"/>
        <v>0</v>
      </c>
      <c r="AE80" s="16">
        <f t="shared" si="10"/>
        <v>0</v>
      </c>
      <c r="AF80" s="16">
        <f t="shared" si="10"/>
        <v>0</v>
      </c>
      <c r="AG80" s="16">
        <f t="shared" si="10"/>
        <v>0</v>
      </c>
      <c r="AH80" s="16">
        <f t="shared" si="10"/>
        <v>0</v>
      </c>
      <c r="AI80" s="16">
        <f t="shared" si="10"/>
        <v>0</v>
      </c>
      <c r="AJ80" s="16">
        <f t="shared" si="10"/>
        <v>0</v>
      </c>
    </row>
    <row r="81" spans="1:34" ht="9" customHeight="1">
      <c r="A81" s="70"/>
      <c r="B81" s="65"/>
      <c r="C81" s="66"/>
      <c r="D81" s="46"/>
      <c r="E81" s="46"/>
      <c r="F81" s="46"/>
      <c r="G81" s="46"/>
      <c r="H81" s="46"/>
      <c r="I81" s="46"/>
      <c r="J81" s="46"/>
      <c r="K81" s="46"/>
      <c r="L81" s="66"/>
      <c r="M81" s="66"/>
      <c r="N81" s="66"/>
      <c r="O81" s="66"/>
      <c r="P81" s="66"/>
      <c r="Q81" s="66"/>
      <c r="R81" s="66"/>
      <c r="S81" s="66"/>
      <c r="T81" s="66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6" ht="12.75">
      <c r="A82" s="56" t="s">
        <v>55</v>
      </c>
      <c r="B82" s="57" t="s">
        <v>87</v>
      </c>
      <c r="C82" s="58">
        <v>5688982</v>
      </c>
      <c r="D82" s="46"/>
      <c r="E82" s="46"/>
      <c r="F82" s="46"/>
      <c r="G82" s="46"/>
      <c r="H82" s="46"/>
      <c r="I82" s="46"/>
      <c r="J82" s="46"/>
      <c r="K82" s="46"/>
      <c r="L82" s="58">
        <v>7000000</v>
      </c>
      <c r="M82" s="58">
        <v>7000000</v>
      </c>
      <c r="N82" s="58">
        <v>7000000</v>
      </c>
      <c r="O82" s="58">
        <v>7000000</v>
      </c>
      <c r="P82" s="58">
        <v>7000000</v>
      </c>
      <c r="Q82" s="58">
        <v>7000000</v>
      </c>
      <c r="R82" s="58">
        <v>7000000</v>
      </c>
      <c r="S82" s="58">
        <v>7000000</v>
      </c>
      <c r="T82" s="58">
        <v>7000000</v>
      </c>
      <c r="U82" s="15">
        <v>5000000</v>
      </c>
      <c r="V82" s="15">
        <v>5000000</v>
      </c>
      <c r="W82" s="15"/>
      <c r="X82" s="15"/>
      <c r="Y82" s="15"/>
      <c r="Z82" s="15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2.75">
      <c r="A83" s="56"/>
      <c r="B83" s="57" t="s">
        <v>102</v>
      </c>
      <c r="C83" s="58">
        <v>2912000</v>
      </c>
      <c r="D83" s="46"/>
      <c r="E83" s="46"/>
      <c r="F83" s="46"/>
      <c r="G83" s="46"/>
      <c r="H83" s="46"/>
      <c r="I83" s="46"/>
      <c r="J83" s="46"/>
      <c r="K83" s="46"/>
      <c r="L83" s="58">
        <v>2912000</v>
      </c>
      <c r="M83" s="58">
        <v>2912000</v>
      </c>
      <c r="N83" s="58">
        <v>2912000</v>
      </c>
      <c r="O83" s="58">
        <v>2912000</v>
      </c>
      <c r="P83" s="58">
        <v>2912000</v>
      </c>
      <c r="Q83" s="58">
        <v>2912000</v>
      </c>
      <c r="R83" s="58">
        <v>2912000</v>
      </c>
      <c r="S83" s="58">
        <v>2912000</v>
      </c>
      <c r="T83" s="58">
        <v>2912000</v>
      </c>
      <c r="U83" s="15">
        <v>8418634</v>
      </c>
      <c r="V83" s="15">
        <v>8418634</v>
      </c>
      <c r="W83" s="15"/>
      <c r="X83" s="15"/>
      <c r="Y83" s="15"/>
      <c r="Z83" s="15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2.75">
      <c r="A84" s="56"/>
      <c r="B84" s="59" t="s">
        <v>103</v>
      </c>
      <c r="C84" s="60">
        <v>1090000</v>
      </c>
      <c r="D84" s="60"/>
      <c r="E84" s="60"/>
      <c r="F84" s="60"/>
      <c r="G84" s="60"/>
      <c r="H84" s="60"/>
      <c r="I84" s="60"/>
      <c r="J84" s="60"/>
      <c r="K84" s="60"/>
      <c r="L84" s="60">
        <v>1383261</v>
      </c>
      <c r="M84" s="60">
        <v>4383261</v>
      </c>
      <c r="N84" s="60">
        <v>1383261</v>
      </c>
      <c r="O84" s="60">
        <v>1383261</v>
      </c>
      <c r="P84" s="60">
        <v>1383261</v>
      </c>
      <c r="Q84" s="60">
        <v>1383261</v>
      </c>
      <c r="R84" s="60">
        <v>1383261</v>
      </c>
      <c r="S84" s="60">
        <v>4383261</v>
      </c>
      <c r="T84" s="60">
        <v>4383261</v>
      </c>
      <c r="U84" s="15"/>
      <c r="V84" s="15"/>
      <c r="W84" s="15"/>
      <c r="X84" s="15"/>
      <c r="Y84" s="15"/>
      <c r="Z84" s="15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2.75">
      <c r="A85" s="56"/>
      <c r="B85" s="57" t="s">
        <v>125</v>
      </c>
      <c r="C85" s="58"/>
      <c r="D85" s="46"/>
      <c r="E85" s="46"/>
      <c r="F85" s="46"/>
      <c r="G85" s="46"/>
      <c r="H85" s="46"/>
      <c r="I85" s="46"/>
      <c r="J85" s="46"/>
      <c r="K85" s="46"/>
      <c r="L85" s="58">
        <v>3131025</v>
      </c>
      <c r="M85" s="58">
        <v>3131025</v>
      </c>
      <c r="N85" s="58">
        <v>3131025</v>
      </c>
      <c r="O85" s="58">
        <v>3131025</v>
      </c>
      <c r="P85" s="58">
        <v>3131025</v>
      </c>
      <c r="Q85" s="58">
        <v>3131025</v>
      </c>
      <c r="R85" s="58">
        <v>3131025</v>
      </c>
      <c r="S85" s="58">
        <v>3131025</v>
      </c>
      <c r="T85" s="58">
        <v>3131025</v>
      </c>
      <c r="U85" s="15"/>
      <c r="V85" s="15"/>
      <c r="W85" s="15"/>
      <c r="X85" s="15"/>
      <c r="Y85" s="15"/>
      <c r="Z85" s="15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2.75">
      <c r="A86" s="56"/>
      <c r="B86" s="59" t="s">
        <v>126</v>
      </c>
      <c r="C86" s="60"/>
      <c r="D86" s="60"/>
      <c r="E86" s="60"/>
      <c r="F86" s="60"/>
      <c r="G86" s="60"/>
      <c r="H86" s="60"/>
      <c r="I86" s="60"/>
      <c r="J86" s="60"/>
      <c r="K86" s="60"/>
      <c r="L86" s="60">
        <v>12000000</v>
      </c>
      <c r="M86" s="60">
        <v>9000000</v>
      </c>
      <c r="N86" s="60">
        <v>12000000</v>
      </c>
      <c r="O86" s="60">
        <v>12000000</v>
      </c>
      <c r="P86" s="60">
        <v>12000000</v>
      </c>
      <c r="Q86" s="60">
        <v>12000000</v>
      </c>
      <c r="R86" s="60">
        <v>12000000</v>
      </c>
      <c r="S86" s="60">
        <v>9000000</v>
      </c>
      <c r="T86" s="60">
        <v>9000000</v>
      </c>
      <c r="U86" s="15"/>
      <c r="V86" s="15"/>
      <c r="W86" s="15"/>
      <c r="X86" s="15"/>
      <c r="Y86" s="15"/>
      <c r="Z86" s="15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2.75">
      <c r="A87" s="56"/>
      <c r="B87" s="57" t="s">
        <v>127</v>
      </c>
      <c r="C87" s="58"/>
      <c r="D87" s="46"/>
      <c r="E87" s="46"/>
      <c r="F87" s="46"/>
      <c r="G87" s="46"/>
      <c r="H87" s="46"/>
      <c r="I87" s="46"/>
      <c r="J87" s="46"/>
      <c r="K87" s="46"/>
      <c r="L87" s="58">
        <v>18619835</v>
      </c>
      <c r="M87" s="58">
        <v>18619835</v>
      </c>
      <c r="N87" s="58">
        <v>18619835</v>
      </c>
      <c r="O87" s="58">
        <v>18619835</v>
      </c>
      <c r="P87" s="58">
        <v>18619835</v>
      </c>
      <c r="Q87" s="58">
        <v>18619835</v>
      </c>
      <c r="R87" s="58">
        <v>18619835</v>
      </c>
      <c r="S87" s="58">
        <v>18619835</v>
      </c>
      <c r="T87" s="58">
        <v>18619835</v>
      </c>
      <c r="U87" s="15"/>
      <c r="V87" s="15"/>
      <c r="W87" s="15"/>
      <c r="X87" s="15"/>
      <c r="Y87" s="15"/>
      <c r="Z87" s="15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2.75">
      <c r="A88" s="70"/>
      <c r="B88" s="72" t="s">
        <v>22</v>
      </c>
      <c r="C88" s="58"/>
      <c r="D88" s="58"/>
      <c r="E88" s="58"/>
      <c r="F88" s="58"/>
      <c r="G88" s="58"/>
      <c r="H88" s="58"/>
      <c r="I88" s="46"/>
      <c r="J88" s="46"/>
      <c r="K88" s="46"/>
      <c r="L88" s="58"/>
      <c r="M88" s="58">
        <v>1000000</v>
      </c>
      <c r="N88" s="58"/>
      <c r="O88" s="58"/>
      <c r="P88" s="58"/>
      <c r="Q88" s="58"/>
      <c r="R88" s="58"/>
      <c r="S88" s="58"/>
      <c r="T88" s="58"/>
      <c r="U88" s="11">
        <v>13466710</v>
      </c>
      <c r="V88" s="11">
        <v>13466710</v>
      </c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2.75">
      <c r="A89" s="70"/>
      <c r="B89" s="56" t="s">
        <v>43</v>
      </c>
      <c r="C89" s="63">
        <f>SUM(C82:C88)</f>
        <v>9690982</v>
      </c>
      <c r="D89" s="46"/>
      <c r="E89" s="63">
        <f>SUM(E82:E82)</f>
        <v>0</v>
      </c>
      <c r="F89" s="46">
        <f>SUM(F82:F82)</f>
        <v>0</v>
      </c>
      <c r="G89" s="46"/>
      <c r="H89" s="46"/>
      <c r="I89" s="46"/>
      <c r="J89" s="46"/>
      <c r="K89" s="46"/>
      <c r="L89" s="63">
        <f aca="true" t="shared" si="11" ref="L89:T89">SUM(L82:L88)</f>
        <v>45046121</v>
      </c>
      <c r="M89" s="63">
        <f t="shared" si="11"/>
        <v>46046121</v>
      </c>
      <c r="N89" s="63">
        <f t="shared" si="11"/>
        <v>45046121</v>
      </c>
      <c r="O89" s="63">
        <f t="shared" si="11"/>
        <v>45046121</v>
      </c>
      <c r="P89" s="63">
        <f t="shared" si="11"/>
        <v>45046121</v>
      </c>
      <c r="Q89" s="63">
        <f t="shared" si="11"/>
        <v>45046121</v>
      </c>
      <c r="R89" s="63">
        <f t="shared" si="11"/>
        <v>45046121</v>
      </c>
      <c r="S89" s="63">
        <f t="shared" si="11"/>
        <v>45046121</v>
      </c>
      <c r="T89" s="63">
        <f t="shared" si="11"/>
        <v>45046121</v>
      </c>
      <c r="U89" s="27">
        <f aca="true" t="shared" si="12" ref="U89:AJ89">SUM(U82:U88)</f>
        <v>26885344</v>
      </c>
      <c r="V89" s="27">
        <f t="shared" si="12"/>
        <v>26885344</v>
      </c>
      <c r="W89" s="29"/>
      <c r="X89" s="27"/>
      <c r="Y89" s="27"/>
      <c r="Z89" s="27"/>
      <c r="AA89" s="16">
        <f t="shared" si="12"/>
        <v>0</v>
      </c>
      <c r="AB89" s="16">
        <f t="shared" si="12"/>
        <v>0</v>
      </c>
      <c r="AC89" s="16">
        <f t="shared" si="12"/>
        <v>0</v>
      </c>
      <c r="AD89" s="16">
        <f t="shared" si="12"/>
        <v>0</v>
      </c>
      <c r="AE89" s="16">
        <f t="shared" si="12"/>
        <v>0</v>
      </c>
      <c r="AF89" s="16">
        <f t="shared" si="12"/>
        <v>0</v>
      </c>
      <c r="AG89" s="16">
        <f t="shared" si="12"/>
        <v>0</v>
      </c>
      <c r="AH89" s="16">
        <f t="shared" si="12"/>
        <v>0</v>
      </c>
      <c r="AI89" s="16">
        <f t="shared" si="12"/>
        <v>0</v>
      </c>
      <c r="AJ89" s="16">
        <f t="shared" si="12"/>
        <v>0</v>
      </c>
    </row>
    <row r="90" spans="1:34" ht="3.75" customHeight="1">
      <c r="A90" s="70"/>
      <c r="B90" s="65"/>
      <c r="C90" s="73"/>
      <c r="D90" s="46"/>
      <c r="E90" s="46"/>
      <c r="F90" s="46"/>
      <c r="G90" s="46"/>
      <c r="H90" s="46"/>
      <c r="I90" s="46"/>
      <c r="J90" s="46"/>
      <c r="K90" s="46"/>
      <c r="L90" s="73"/>
      <c r="M90" s="73"/>
      <c r="N90" s="73"/>
      <c r="O90" s="73"/>
      <c r="P90" s="73"/>
      <c r="Q90" s="73"/>
      <c r="R90" s="73"/>
      <c r="S90" s="73"/>
      <c r="T90" s="73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4.5" customHeight="1">
      <c r="A91" s="70"/>
      <c r="B91" s="71"/>
      <c r="C91" s="62"/>
      <c r="D91" s="46"/>
      <c r="E91" s="46"/>
      <c r="F91" s="46"/>
      <c r="G91" s="46"/>
      <c r="H91" s="46"/>
      <c r="I91" s="46"/>
      <c r="J91" s="46"/>
      <c r="K91" s="46"/>
      <c r="L91" s="62"/>
      <c r="M91" s="62"/>
      <c r="N91" s="62"/>
      <c r="O91" s="62"/>
      <c r="P91" s="62"/>
      <c r="Q91" s="62"/>
      <c r="R91" s="62"/>
      <c r="S91" s="62"/>
      <c r="T91" s="6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6" ht="12.75">
      <c r="A92" s="56" t="s">
        <v>56</v>
      </c>
      <c r="B92" s="57" t="s">
        <v>87</v>
      </c>
      <c r="C92" s="58">
        <v>3250847</v>
      </c>
      <c r="D92" s="46"/>
      <c r="E92" s="46"/>
      <c r="F92" s="46"/>
      <c r="G92" s="46"/>
      <c r="H92" s="46"/>
      <c r="I92" s="46"/>
      <c r="J92" s="46"/>
      <c r="K92" s="46"/>
      <c r="L92" s="58">
        <v>4000000</v>
      </c>
      <c r="M92" s="58">
        <v>4000000</v>
      </c>
      <c r="N92" s="58">
        <v>4000000</v>
      </c>
      <c r="O92" s="58">
        <v>4000000</v>
      </c>
      <c r="P92" s="58">
        <v>4000000</v>
      </c>
      <c r="Q92" s="58">
        <v>4000000</v>
      </c>
      <c r="R92" s="58">
        <v>4000000</v>
      </c>
      <c r="S92" s="58">
        <v>4000000</v>
      </c>
      <c r="T92" s="58">
        <v>4000000</v>
      </c>
      <c r="U92" s="15">
        <v>2880862</v>
      </c>
      <c r="V92" s="15">
        <v>2880862</v>
      </c>
      <c r="W92" s="15"/>
      <c r="X92" s="15"/>
      <c r="Y92" s="15"/>
      <c r="Z92" s="15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2.75">
      <c r="A93" s="56"/>
      <c r="B93" s="57" t="s">
        <v>104</v>
      </c>
      <c r="C93" s="58">
        <v>12000000</v>
      </c>
      <c r="D93" s="46"/>
      <c r="E93" s="46"/>
      <c r="F93" s="46"/>
      <c r="G93" s="46"/>
      <c r="H93" s="46"/>
      <c r="I93" s="46"/>
      <c r="J93" s="46"/>
      <c r="K93" s="46"/>
      <c r="L93" s="58">
        <v>12000000</v>
      </c>
      <c r="M93" s="58">
        <v>12000000</v>
      </c>
      <c r="N93" s="58">
        <v>12000000</v>
      </c>
      <c r="O93" s="58">
        <v>12000000</v>
      </c>
      <c r="P93" s="58">
        <v>12000000</v>
      </c>
      <c r="Q93" s="58">
        <v>12000000</v>
      </c>
      <c r="R93" s="58">
        <v>12000000</v>
      </c>
      <c r="S93" s="58">
        <v>12000000</v>
      </c>
      <c r="T93" s="58">
        <v>12000000</v>
      </c>
      <c r="U93" s="15">
        <v>12000000</v>
      </c>
      <c r="V93" s="15">
        <v>12000000</v>
      </c>
      <c r="W93" s="15"/>
      <c r="X93" s="15"/>
      <c r="Y93" s="15"/>
      <c r="Z93" s="15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2.75">
      <c r="A94" s="56"/>
      <c r="B94" s="57" t="s">
        <v>128</v>
      </c>
      <c r="C94" s="58"/>
      <c r="D94" s="46"/>
      <c r="E94" s="46"/>
      <c r="F94" s="46"/>
      <c r="G94" s="46"/>
      <c r="H94" s="46"/>
      <c r="I94" s="46"/>
      <c r="J94" s="46"/>
      <c r="K94" s="46"/>
      <c r="L94" s="58">
        <v>14000000</v>
      </c>
      <c r="M94" s="58">
        <v>14000000</v>
      </c>
      <c r="N94" s="58">
        <v>14000000</v>
      </c>
      <c r="O94" s="58">
        <v>14000000</v>
      </c>
      <c r="P94" s="58">
        <v>14000000</v>
      </c>
      <c r="Q94" s="58">
        <v>14000000</v>
      </c>
      <c r="R94" s="58">
        <v>14000000</v>
      </c>
      <c r="S94" s="58">
        <v>14000000</v>
      </c>
      <c r="T94" s="58">
        <v>14000000</v>
      </c>
      <c r="U94" s="15">
        <v>5076500</v>
      </c>
      <c r="V94" s="15">
        <v>5076500</v>
      </c>
      <c r="W94" s="15"/>
      <c r="X94" s="15"/>
      <c r="Y94" s="15"/>
      <c r="Z94" s="15"/>
      <c r="AA94" s="15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2.75">
      <c r="A95" s="56"/>
      <c r="B95" s="57" t="s">
        <v>23</v>
      </c>
      <c r="C95" s="58"/>
      <c r="D95" s="46"/>
      <c r="E95" s="46"/>
      <c r="F95" s="46"/>
      <c r="G95" s="46"/>
      <c r="H95" s="46"/>
      <c r="I95" s="46"/>
      <c r="J95" s="46"/>
      <c r="K95" s="46"/>
      <c r="L95" s="58"/>
      <c r="M95" s="58">
        <v>4500000</v>
      </c>
      <c r="N95" s="58"/>
      <c r="O95" s="58"/>
      <c r="P95" s="58"/>
      <c r="Q95" s="58"/>
      <c r="R95" s="58"/>
      <c r="S95" s="58"/>
      <c r="T95" s="58"/>
      <c r="U95" s="15"/>
      <c r="V95" s="15"/>
      <c r="W95" s="15"/>
      <c r="X95" s="15"/>
      <c r="Y95" s="15"/>
      <c r="Z95" s="15"/>
      <c r="AA95" s="15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2.75">
      <c r="A96" s="56"/>
      <c r="B96" s="57" t="s">
        <v>24</v>
      </c>
      <c r="C96" s="58"/>
      <c r="D96" s="46"/>
      <c r="E96" s="46"/>
      <c r="F96" s="46"/>
      <c r="G96" s="46"/>
      <c r="H96" s="46"/>
      <c r="I96" s="46"/>
      <c r="J96" s="46"/>
      <c r="K96" s="46"/>
      <c r="L96" s="58"/>
      <c r="M96" s="58">
        <v>250000</v>
      </c>
      <c r="N96" s="58"/>
      <c r="O96" s="58"/>
      <c r="P96" s="58"/>
      <c r="Q96" s="58"/>
      <c r="R96" s="58"/>
      <c r="S96" s="58"/>
      <c r="T96" s="58"/>
      <c r="U96" s="15"/>
      <c r="V96" s="15"/>
      <c r="W96" s="15"/>
      <c r="X96" s="15"/>
      <c r="Y96" s="15"/>
      <c r="Z96" s="15"/>
      <c r="AA96" s="15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2.75">
      <c r="A97" s="56"/>
      <c r="B97" s="57" t="s">
        <v>25</v>
      </c>
      <c r="C97" s="58"/>
      <c r="D97" s="46"/>
      <c r="E97" s="46"/>
      <c r="F97" s="46"/>
      <c r="G97" s="46"/>
      <c r="H97" s="46"/>
      <c r="I97" s="46"/>
      <c r="J97" s="46"/>
      <c r="K97" s="46"/>
      <c r="L97" s="58"/>
      <c r="M97" s="58">
        <v>1800000</v>
      </c>
      <c r="N97" s="58"/>
      <c r="O97" s="58"/>
      <c r="P97" s="58"/>
      <c r="Q97" s="58"/>
      <c r="R97" s="58"/>
      <c r="S97" s="58"/>
      <c r="T97" s="58"/>
      <c r="U97" s="15"/>
      <c r="V97" s="15"/>
      <c r="W97" s="15"/>
      <c r="X97" s="15"/>
      <c r="Y97" s="15"/>
      <c r="Z97" s="15"/>
      <c r="AA97" s="15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3.75" customHeight="1">
      <c r="A98" s="56"/>
      <c r="B98" s="57"/>
      <c r="C98" s="46"/>
      <c r="D98" s="46"/>
      <c r="E98" s="46"/>
      <c r="F98" s="46"/>
      <c r="G98" s="46"/>
      <c r="H98" s="58"/>
      <c r="I98" s="58"/>
      <c r="J98" s="58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11"/>
      <c r="V98" s="11"/>
      <c r="W98" s="11"/>
      <c r="X98" s="11"/>
      <c r="Y98" s="11"/>
      <c r="Z98" s="11"/>
      <c r="AA98" s="11"/>
      <c r="AB98" s="14"/>
      <c r="AC98" s="14"/>
      <c r="AD98" s="14"/>
      <c r="AE98" s="11"/>
      <c r="AF98" s="11"/>
      <c r="AG98" s="11"/>
      <c r="AH98" s="11"/>
      <c r="AI98" s="11"/>
      <c r="AJ98" s="11"/>
    </row>
    <row r="99" spans="1:36" ht="12.75">
      <c r="A99" s="70"/>
      <c r="B99" s="56" t="s">
        <v>43</v>
      </c>
      <c r="C99" s="63">
        <f>SUM(C92:C94)</f>
        <v>15250847</v>
      </c>
      <c r="D99" s="46"/>
      <c r="E99" s="63" t="e">
        <f>SUM(#REF!)</f>
        <v>#REF!</v>
      </c>
      <c r="F99" s="46" t="e">
        <f>SUM(#REF!)</f>
        <v>#REF!</v>
      </c>
      <c r="G99" s="46"/>
      <c r="H99" s="46"/>
      <c r="I99" s="46"/>
      <c r="J99" s="46"/>
      <c r="K99" s="46"/>
      <c r="L99" s="63">
        <f>SUM(L92:L94)</f>
        <v>30000000</v>
      </c>
      <c r="M99" s="63">
        <f>SUM(M92:M98)</f>
        <v>36550000</v>
      </c>
      <c r="N99" s="63">
        <f aca="true" t="shared" si="13" ref="N99:V99">SUM(N92:N94)</f>
        <v>30000000</v>
      </c>
      <c r="O99" s="63">
        <f t="shared" si="13"/>
        <v>30000000</v>
      </c>
      <c r="P99" s="63">
        <f t="shared" si="13"/>
        <v>30000000</v>
      </c>
      <c r="Q99" s="63">
        <f t="shared" si="13"/>
        <v>30000000</v>
      </c>
      <c r="R99" s="63">
        <f>SUM(R92:R94)</f>
        <v>30000000</v>
      </c>
      <c r="S99" s="63">
        <f>SUM(S92:S94)</f>
        <v>30000000</v>
      </c>
      <c r="T99" s="63">
        <f t="shared" si="13"/>
        <v>30000000</v>
      </c>
      <c r="U99" s="27">
        <f t="shared" si="13"/>
        <v>19957362</v>
      </c>
      <c r="V99" s="27">
        <f t="shared" si="13"/>
        <v>19957362</v>
      </c>
      <c r="W99" s="29"/>
      <c r="X99" s="27"/>
      <c r="Y99" s="27"/>
      <c r="Z99" s="27"/>
      <c r="AA99" s="16">
        <f>SUM(AA92:AA94)</f>
        <v>0</v>
      </c>
      <c r="AB99" s="16">
        <f>SUM(AB92:AB94)</f>
        <v>0</v>
      </c>
      <c r="AC99" s="16">
        <f>SUM(AC92:AC94)</f>
        <v>0</v>
      </c>
      <c r="AD99" s="16">
        <f>SUM(AD92:AD94)</f>
        <v>0</v>
      </c>
      <c r="AE99" s="16">
        <f>SUM(AE92:AE98)</f>
        <v>0</v>
      </c>
      <c r="AF99" s="16">
        <f>SUM(AF92:AF98)</f>
        <v>0</v>
      </c>
      <c r="AG99" s="16">
        <f>SUM(AG92:AG98)</f>
        <v>0</v>
      </c>
      <c r="AH99" s="16">
        <f>SUM(AH92:AH98)</f>
        <v>0</v>
      </c>
      <c r="AI99" s="16">
        <f>SUM(AI92:AI94)</f>
        <v>0</v>
      </c>
      <c r="AJ99" s="16">
        <f>SUM(AJ92:AJ94)</f>
        <v>0</v>
      </c>
    </row>
    <row r="100" spans="1:34" ht="6" customHeight="1">
      <c r="A100" s="56"/>
      <c r="B100" s="65"/>
      <c r="C100" s="66"/>
      <c r="D100" s="46"/>
      <c r="E100" s="46"/>
      <c r="F100" s="46"/>
      <c r="G100" s="46"/>
      <c r="H100" s="46"/>
      <c r="I100" s="46"/>
      <c r="J100" s="46"/>
      <c r="K100" s="46"/>
      <c r="L100" s="66"/>
      <c r="M100" s="66"/>
      <c r="N100" s="66"/>
      <c r="O100" s="66"/>
      <c r="P100" s="66"/>
      <c r="Q100" s="66"/>
      <c r="R100" s="66"/>
      <c r="S100" s="66"/>
      <c r="T100" s="66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6" ht="12.75">
      <c r="A101" s="56" t="s">
        <v>57</v>
      </c>
      <c r="B101" s="46" t="s">
        <v>90</v>
      </c>
      <c r="C101" s="46">
        <v>4063559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>
        <v>5000000</v>
      </c>
      <c r="P101" s="46">
        <v>5000000</v>
      </c>
      <c r="Q101" s="46">
        <v>5000000</v>
      </c>
      <c r="R101" s="46">
        <v>5000000</v>
      </c>
      <c r="S101" s="46">
        <v>5000000</v>
      </c>
      <c r="T101" s="46">
        <v>5000000</v>
      </c>
      <c r="U101" s="11">
        <v>5000000</v>
      </c>
      <c r="V101" s="11">
        <v>5000000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2.75">
      <c r="A102" s="56"/>
      <c r="B102" s="46" t="s">
        <v>87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>
        <v>5000000</v>
      </c>
      <c r="M102" s="46">
        <v>5000000</v>
      </c>
      <c r="N102" s="46">
        <v>5000000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2.75">
      <c r="A103" s="56"/>
      <c r="B103" s="72" t="s">
        <v>129</v>
      </c>
      <c r="C103" s="58">
        <v>7116685</v>
      </c>
      <c r="D103" s="46"/>
      <c r="E103" s="46"/>
      <c r="F103" s="46"/>
      <c r="G103" s="46"/>
      <c r="H103" s="46"/>
      <c r="I103" s="46"/>
      <c r="J103" s="46"/>
      <c r="K103" s="46"/>
      <c r="L103" s="58">
        <v>7116685</v>
      </c>
      <c r="M103" s="58">
        <v>7116685</v>
      </c>
      <c r="N103" s="58">
        <v>7116685</v>
      </c>
      <c r="O103" s="58">
        <v>7116685</v>
      </c>
      <c r="P103" s="58">
        <v>7116685</v>
      </c>
      <c r="Q103" s="58">
        <v>7116685</v>
      </c>
      <c r="R103" s="58">
        <v>7116685</v>
      </c>
      <c r="S103" s="58">
        <v>7116685</v>
      </c>
      <c r="T103" s="58">
        <v>7116685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2.75">
      <c r="A104" s="56"/>
      <c r="B104" s="46" t="s">
        <v>130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>
        <v>12762582</v>
      </c>
      <c r="M104" s="46">
        <v>12762582</v>
      </c>
      <c r="N104" s="46">
        <v>12762582</v>
      </c>
      <c r="O104" s="46">
        <v>12762582</v>
      </c>
      <c r="P104" s="46">
        <v>12762582</v>
      </c>
      <c r="Q104" s="46">
        <v>12762582</v>
      </c>
      <c r="R104" s="46">
        <v>12762582</v>
      </c>
      <c r="S104" s="46">
        <v>12762582</v>
      </c>
      <c r="T104" s="46">
        <v>12762582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2.75">
      <c r="A105" s="56"/>
      <c r="B105" s="72" t="s">
        <v>131</v>
      </c>
      <c r="C105" s="58"/>
      <c r="D105" s="46"/>
      <c r="E105" s="46"/>
      <c r="F105" s="46"/>
      <c r="G105" s="46"/>
      <c r="H105" s="46"/>
      <c r="I105" s="46"/>
      <c r="J105" s="46"/>
      <c r="K105" s="46"/>
      <c r="L105" s="58">
        <v>16925996</v>
      </c>
      <c r="M105" s="58">
        <v>16925996</v>
      </c>
      <c r="N105" s="58">
        <v>16925996</v>
      </c>
      <c r="O105" s="58">
        <v>16925996</v>
      </c>
      <c r="P105" s="58">
        <v>16925996</v>
      </c>
      <c r="Q105" s="58">
        <v>16925996</v>
      </c>
      <c r="R105" s="58">
        <v>16925996</v>
      </c>
      <c r="S105" s="58">
        <v>16925996</v>
      </c>
      <c r="T105" s="58">
        <v>16925996</v>
      </c>
      <c r="U105" s="11">
        <v>705000</v>
      </c>
      <c r="V105" s="11">
        <v>705000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2.75">
      <c r="A106" s="56"/>
      <c r="B106" s="72" t="s">
        <v>26</v>
      </c>
      <c r="C106" s="58"/>
      <c r="D106" s="46"/>
      <c r="E106" s="46"/>
      <c r="F106" s="46"/>
      <c r="G106" s="46"/>
      <c r="H106" s="46"/>
      <c r="I106" s="46"/>
      <c r="J106" s="46"/>
      <c r="K106" s="46"/>
      <c r="L106" s="58"/>
      <c r="M106" s="58">
        <v>2000000</v>
      </c>
      <c r="N106" s="58"/>
      <c r="O106" s="58"/>
      <c r="P106" s="58"/>
      <c r="Q106" s="58"/>
      <c r="R106" s="58"/>
      <c r="S106" s="58"/>
      <c r="T106" s="58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2.75">
      <c r="A107" s="56"/>
      <c r="B107" s="72" t="s">
        <v>27</v>
      </c>
      <c r="C107" s="58"/>
      <c r="D107" s="46"/>
      <c r="E107" s="46"/>
      <c r="F107" s="46"/>
      <c r="G107" s="46"/>
      <c r="H107" s="46"/>
      <c r="I107" s="46"/>
      <c r="J107" s="46"/>
      <c r="K107" s="46"/>
      <c r="L107" s="58"/>
      <c r="M107" s="58">
        <v>4800000</v>
      </c>
      <c r="N107" s="58"/>
      <c r="O107" s="58"/>
      <c r="P107" s="58"/>
      <c r="Q107" s="58"/>
      <c r="R107" s="58"/>
      <c r="S107" s="58"/>
      <c r="T107" s="58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0.5" customHeight="1">
      <c r="A108" s="70"/>
      <c r="B108" s="56" t="s">
        <v>43</v>
      </c>
      <c r="C108" s="63">
        <f>SUM(C101:C105)</f>
        <v>11180244</v>
      </c>
      <c r="D108" s="46"/>
      <c r="E108" s="63">
        <f>SUM(E101:E101)</f>
        <v>0</v>
      </c>
      <c r="F108" s="46">
        <f>SUM(F101:F101)</f>
        <v>0</v>
      </c>
      <c r="G108" s="46"/>
      <c r="H108" s="46"/>
      <c r="I108" s="46"/>
      <c r="J108" s="46"/>
      <c r="K108" s="46"/>
      <c r="L108" s="63">
        <f>SUM(L101:L105)</f>
        <v>41805263</v>
      </c>
      <c r="M108" s="63">
        <f>SUM(M101:M107)</f>
        <v>48605263</v>
      </c>
      <c r="N108" s="63">
        <f aca="true" t="shared" si="14" ref="N108:V108">SUM(N101:N105)</f>
        <v>41805263</v>
      </c>
      <c r="O108" s="63">
        <f t="shared" si="14"/>
        <v>41805263</v>
      </c>
      <c r="P108" s="63">
        <f t="shared" si="14"/>
        <v>41805263</v>
      </c>
      <c r="Q108" s="63">
        <f t="shared" si="14"/>
        <v>41805263</v>
      </c>
      <c r="R108" s="63">
        <f>SUM(R101:R105)</f>
        <v>41805263</v>
      </c>
      <c r="S108" s="63">
        <f>SUM(S101:S105)</f>
        <v>41805263</v>
      </c>
      <c r="T108" s="63">
        <f t="shared" si="14"/>
        <v>41805263</v>
      </c>
      <c r="U108" s="27">
        <f t="shared" si="14"/>
        <v>5705000</v>
      </c>
      <c r="V108" s="27">
        <f t="shared" si="14"/>
        <v>5705000</v>
      </c>
      <c r="W108" s="29"/>
      <c r="X108" s="27"/>
      <c r="Y108" s="27"/>
      <c r="Z108" s="27"/>
      <c r="AA108" s="16">
        <f aca="true" t="shared" si="15" ref="AA108:AJ108">SUM(AA101:AA105)</f>
        <v>0</v>
      </c>
      <c r="AB108" s="16">
        <f t="shared" si="15"/>
        <v>0</v>
      </c>
      <c r="AC108" s="16">
        <f t="shared" si="15"/>
        <v>0</v>
      </c>
      <c r="AD108" s="16">
        <f t="shared" si="15"/>
        <v>0</v>
      </c>
      <c r="AE108" s="16">
        <f t="shared" si="15"/>
        <v>0</v>
      </c>
      <c r="AF108" s="16">
        <f t="shared" si="15"/>
        <v>0</v>
      </c>
      <c r="AG108" s="16">
        <f t="shared" si="15"/>
        <v>0</v>
      </c>
      <c r="AH108" s="16">
        <f t="shared" si="15"/>
        <v>0</v>
      </c>
      <c r="AI108" s="16">
        <f t="shared" si="15"/>
        <v>0</v>
      </c>
      <c r="AJ108" s="16">
        <f t="shared" si="15"/>
        <v>0</v>
      </c>
    </row>
    <row r="109" spans="1:36" ht="7.5" customHeight="1">
      <c r="A109" s="70"/>
      <c r="B109" s="46"/>
      <c r="C109" s="66"/>
      <c r="D109" s="46"/>
      <c r="E109" s="46"/>
      <c r="F109" s="46"/>
      <c r="G109" s="46"/>
      <c r="H109" s="46"/>
      <c r="I109" s="46"/>
      <c r="J109" s="46"/>
      <c r="K109" s="46"/>
      <c r="L109" s="66"/>
      <c r="M109" s="66"/>
      <c r="N109" s="66"/>
      <c r="O109" s="66"/>
      <c r="P109" s="66"/>
      <c r="Q109" s="66"/>
      <c r="R109" s="66"/>
      <c r="S109" s="66"/>
      <c r="T109" s="66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J109" s="11"/>
    </row>
    <row r="110" spans="1:36" ht="12.75">
      <c r="A110" s="56" t="s">
        <v>40</v>
      </c>
      <c r="B110" s="58" t="s">
        <v>87</v>
      </c>
      <c r="C110" s="74">
        <v>3181279</v>
      </c>
      <c r="D110" s="46"/>
      <c r="E110" s="46"/>
      <c r="F110" s="46"/>
      <c r="G110" s="46"/>
      <c r="H110" s="46"/>
      <c r="I110" s="46"/>
      <c r="J110" s="46"/>
      <c r="K110" s="46"/>
      <c r="L110" s="74">
        <v>3914400</v>
      </c>
      <c r="M110" s="74">
        <v>3914400</v>
      </c>
      <c r="N110" s="74">
        <v>3914400</v>
      </c>
      <c r="O110" s="74">
        <v>3914400</v>
      </c>
      <c r="P110" s="74">
        <v>3914400</v>
      </c>
      <c r="Q110" s="74">
        <v>3914400</v>
      </c>
      <c r="R110" s="74">
        <v>3914400</v>
      </c>
      <c r="S110" s="74">
        <v>3914400</v>
      </c>
      <c r="T110" s="74">
        <v>3914400</v>
      </c>
      <c r="U110" s="17"/>
      <c r="V110" s="17"/>
      <c r="W110" s="17"/>
      <c r="X110" s="17"/>
      <c r="Y110" s="17"/>
      <c r="Z110" s="17"/>
      <c r="AA110" s="11"/>
      <c r="AB110" s="11"/>
      <c r="AC110" s="11"/>
      <c r="AD110" s="11"/>
      <c r="AE110" s="14"/>
      <c r="AF110" s="14"/>
      <c r="AG110" s="14"/>
      <c r="AH110" s="14"/>
      <c r="AI110" s="11"/>
      <c r="AJ110" s="11"/>
    </row>
    <row r="111" spans="1:36" ht="12.75">
      <c r="A111" s="56"/>
      <c r="B111" s="71" t="s">
        <v>128</v>
      </c>
      <c r="C111" s="74"/>
      <c r="D111" s="46"/>
      <c r="E111" s="46"/>
      <c r="F111" s="46"/>
      <c r="G111" s="46"/>
      <c r="H111" s="46"/>
      <c r="I111" s="46"/>
      <c r="J111" s="46"/>
      <c r="K111" s="46"/>
      <c r="L111" s="74">
        <v>1400000</v>
      </c>
      <c r="M111" s="74">
        <v>1400000</v>
      </c>
      <c r="N111" s="74">
        <v>1400000</v>
      </c>
      <c r="O111" s="74">
        <v>1400000</v>
      </c>
      <c r="P111" s="74">
        <v>1400000</v>
      </c>
      <c r="Q111" s="74">
        <v>1400000</v>
      </c>
      <c r="R111" s="74">
        <v>1400000</v>
      </c>
      <c r="S111" s="74">
        <v>1400000</v>
      </c>
      <c r="T111" s="74">
        <v>1400000</v>
      </c>
      <c r="U111" s="11"/>
      <c r="V111" s="11"/>
      <c r="W111" s="11"/>
      <c r="X111" s="11"/>
      <c r="Y111" s="11"/>
      <c r="Z111" s="11"/>
      <c r="AA111" s="11"/>
      <c r="AB111" s="14"/>
      <c r="AC111" s="14"/>
      <c r="AD111" s="14"/>
      <c r="AE111" s="14"/>
      <c r="AF111" s="14"/>
      <c r="AG111" s="14"/>
      <c r="AH111" s="14"/>
      <c r="AI111" s="11"/>
      <c r="AJ111" s="11"/>
    </row>
    <row r="112" spans="1:36" ht="12.75">
      <c r="A112" s="56"/>
      <c r="B112" s="71" t="s">
        <v>132</v>
      </c>
      <c r="C112" s="74"/>
      <c r="D112" s="46"/>
      <c r="E112" s="46"/>
      <c r="F112" s="46"/>
      <c r="G112" s="46"/>
      <c r="H112" s="46"/>
      <c r="I112" s="46"/>
      <c r="J112" s="46"/>
      <c r="K112" s="46"/>
      <c r="L112" s="74">
        <v>700000</v>
      </c>
      <c r="M112" s="74">
        <v>700000</v>
      </c>
      <c r="N112" s="74">
        <v>700000</v>
      </c>
      <c r="O112" s="74">
        <v>700000</v>
      </c>
      <c r="P112" s="74">
        <v>700000</v>
      </c>
      <c r="Q112" s="74">
        <v>700000</v>
      </c>
      <c r="R112" s="74">
        <v>700000</v>
      </c>
      <c r="S112" s="74">
        <v>700000</v>
      </c>
      <c r="T112" s="74">
        <v>700000</v>
      </c>
      <c r="U112" s="11"/>
      <c r="V112" s="11"/>
      <c r="W112" s="11"/>
      <c r="X112" s="11"/>
      <c r="Y112" s="11"/>
      <c r="Z112" s="11"/>
      <c r="AA112" s="11"/>
      <c r="AB112" s="14"/>
      <c r="AC112" s="14"/>
      <c r="AD112" s="14"/>
      <c r="AE112" s="14"/>
      <c r="AF112" s="14"/>
      <c r="AG112" s="14"/>
      <c r="AH112" s="14"/>
      <c r="AI112" s="11"/>
      <c r="AJ112" s="11"/>
    </row>
    <row r="113" spans="1:36" ht="12.75">
      <c r="A113" s="56"/>
      <c r="B113" s="71" t="s">
        <v>7</v>
      </c>
      <c r="C113" s="74"/>
      <c r="D113" s="46"/>
      <c r="E113" s="46"/>
      <c r="F113" s="46"/>
      <c r="G113" s="46"/>
      <c r="H113" s="46"/>
      <c r="I113" s="46"/>
      <c r="J113" s="46"/>
      <c r="K113" s="46"/>
      <c r="L113" s="74"/>
      <c r="M113" s="74"/>
      <c r="N113" s="74"/>
      <c r="O113" s="74"/>
      <c r="P113" s="74"/>
      <c r="Q113" s="74"/>
      <c r="R113" s="74"/>
      <c r="S113" s="74">
        <v>700000</v>
      </c>
      <c r="T113" s="74">
        <v>700000</v>
      </c>
      <c r="U113" s="11"/>
      <c r="V113" s="11"/>
      <c r="W113" s="11"/>
      <c r="X113" s="11"/>
      <c r="Y113" s="11"/>
      <c r="Z113" s="11"/>
      <c r="AA113" s="11"/>
      <c r="AB113" s="14"/>
      <c r="AC113" s="14"/>
      <c r="AD113" s="14"/>
      <c r="AE113" s="14"/>
      <c r="AF113" s="14"/>
      <c r="AG113" s="14"/>
      <c r="AH113" s="14"/>
      <c r="AI113" s="11"/>
      <c r="AJ113" s="11"/>
    </row>
    <row r="114" spans="1:36" ht="12.75">
      <c r="A114" s="70"/>
      <c r="B114" s="75" t="s">
        <v>43</v>
      </c>
      <c r="C114" s="76">
        <f>SUM(C110:C110)</f>
        <v>3181279</v>
      </c>
      <c r="D114" s="46"/>
      <c r="E114" s="76" t="e">
        <f>#REF!+E110</f>
        <v>#REF!</v>
      </c>
      <c r="F114" s="46"/>
      <c r="G114" s="46"/>
      <c r="H114" s="46"/>
      <c r="I114" s="46"/>
      <c r="J114" s="46"/>
      <c r="K114" s="46"/>
      <c r="L114" s="76">
        <f aca="true" t="shared" si="16" ref="L114:R114">SUM(L110:L112)</f>
        <v>6014400</v>
      </c>
      <c r="M114" s="76">
        <f t="shared" si="16"/>
        <v>6014400</v>
      </c>
      <c r="N114" s="76">
        <f t="shared" si="16"/>
        <v>6014400</v>
      </c>
      <c r="O114" s="76">
        <f t="shared" si="16"/>
        <v>6014400</v>
      </c>
      <c r="P114" s="76">
        <f t="shared" si="16"/>
        <v>6014400</v>
      </c>
      <c r="Q114" s="76">
        <f t="shared" si="16"/>
        <v>6014400</v>
      </c>
      <c r="R114" s="76">
        <f t="shared" si="16"/>
        <v>6014400</v>
      </c>
      <c r="S114" s="76">
        <f>SUM(S110:S113)</f>
        <v>6714400</v>
      </c>
      <c r="T114" s="76">
        <f>SUM(T110:T113)</f>
        <v>6714400</v>
      </c>
      <c r="U114" s="27">
        <f>SUM(U110:U111)</f>
        <v>0</v>
      </c>
      <c r="V114" s="27">
        <f>SUM(V110:V111)</f>
        <v>0</v>
      </c>
      <c r="W114" s="29"/>
      <c r="X114" s="27"/>
      <c r="Y114" s="27"/>
      <c r="Z114" s="27"/>
      <c r="AA114" s="18">
        <f aca="true" t="shared" si="17" ref="AA114:AH114">SUM(AA110:AA111)</f>
        <v>0</v>
      </c>
      <c r="AB114" s="18">
        <f t="shared" si="17"/>
        <v>0</v>
      </c>
      <c r="AC114" s="18">
        <f t="shared" si="17"/>
        <v>0</v>
      </c>
      <c r="AD114" s="18">
        <f t="shared" si="17"/>
        <v>0</v>
      </c>
      <c r="AE114" s="18">
        <f t="shared" si="17"/>
        <v>0</v>
      </c>
      <c r="AF114" s="18">
        <f t="shared" si="17"/>
        <v>0</v>
      </c>
      <c r="AG114" s="18">
        <f t="shared" si="17"/>
        <v>0</v>
      </c>
      <c r="AH114" s="18">
        <f t="shared" si="17"/>
        <v>0</v>
      </c>
      <c r="AI114" s="18">
        <f>SUM(AI109:AI111)</f>
        <v>0</v>
      </c>
      <c r="AJ114" s="18">
        <f>SUM(AJ109:AJ111)</f>
        <v>0</v>
      </c>
    </row>
    <row r="115" spans="1:36" ht="12.75">
      <c r="A115" s="70"/>
      <c r="B115" s="75"/>
      <c r="C115" s="77"/>
      <c r="D115" s="46"/>
      <c r="E115" s="77"/>
      <c r="F115" s="46"/>
      <c r="G115" s="46"/>
      <c r="H115" s="46"/>
      <c r="I115" s="46"/>
      <c r="J115" s="46"/>
      <c r="K115" s="46"/>
      <c r="L115" s="77"/>
      <c r="M115" s="77"/>
      <c r="N115" s="77"/>
      <c r="O115" s="77"/>
      <c r="P115" s="77"/>
      <c r="Q115" s="77"/>
      <c r="R115" s="77"/>
      <c r="S115" s="77"/>
      <c r="T115" s="77"/>
      <c r="U115" s="29"/>
      <c r="V115" s="29"/>
      <c r="W115" s="29"/>
      <c r="X115" s="29"/>
      <c r="Y115" s="29"/>
      <c r="Z115" s="29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13.5" thickBot="1">
      <c r="A116" s="62"/>
      <c r="B116" s="56" t="s">
        <v>31</v>
      </c>
      <c r="C116" s="78">
        <f>SUM(C20,C35,C44,C53,C63,C69,C80,C89,C99,C108,C114)</f>
        <v>135870997</v>
      </c>
      <c r="D116" s="46"/>
      <c r="E116" s="78" t="e">
        <f>SUM(E20,E35,E44,E53,E63,E69,E80,E89,E99,E108,#REF!)</f>
        <v>#REF!</v>
      </c>
      <c r="F116" s="46"/>
      <c r="G116" s="46"/>
      <c r="H116" s="46"/>
      <c r="I116" s="46"/>
      <c r="J116" s="46"/>
      <c r="K116" s="46"/>
      <c r="L116" s="78">
        <f aca="true" t="shared" si="18" ref="L116:T116">SUM(L20,L35,L44,L53,L63,L69,L80,L89,L99,L108,L114)</f>
        <v>343420822</v>
      </c>
      <c r="M116" s="78">
        <f t="shared" si="18"/>
        <v>475848949</v>
      </c>
      <c r="N116" s="78">
        <f t="shared" si="18"/>
        <v>343420822</v>
      </c>
      <c r="O116" s="78">
        <f t="shared" si="18"/>
        <v>343420822</v>
      </c>
      <c r="P116" s="78">
        <f t="shared" si="18"/>
        <v>343420822</v>
      </c>
      <c r="Q116" s="78">
        <f t="shared" si="18"/>
        <v>402491550</v>
      </c>
      <c r="R116" s="78">
        <f t="shared" si="18"/>
        <v>402491550</v>
      </c>
      <c r="S116" s="78">
        <f t="shared" si="18"/>
        <v>445035323</v>
      </c>
      <c r="T116" s="78">
        <f t="shared" si="18"/>
        <v>420335323</v>
      </c>
      <c r="U116" s="19" t="e">
        <f>SUM(U20,U35,U44,U53,U63,U69,U80,U89,U99,U108,U114,#REF!)</f>
        <v>#REF!</v>
      </c>
      <c r="V116" s="19" t="e">
        <f>SUM(V20,V35,V44,V53,V63,V69,V80,V89,V99,V108,V114,#REF!)</f>
        <v>#REF!</v>
      </c>
      <c r="W116" s="28"/>
      <c r="X116" s="19"/>
      <c r="Y116" s="19"/>
      <c r="Z116" s="19"/>
      <c r="AA116" s="19" t="e">
        <f>SUM(AA20,AA35,AA44,AA53,AA63,AA69,AA80,AA89,AA99,AA108,AA114,#REF!)</f>
        <v>#REF!</v>
      </c>
      <c r="AB116" s="19" t="e">
        <f>SUM(AB20,AB35,AB44,AB53,AB63,AB69,AB80,AB89,AB99,AB108,AB114,#REF!,#REF!)</f>
        <v>#REF!</v>
      </c>
      <c r="AC116" s="19" t="e">
        <f>SUM(AC20,AC35,AC44,AC53,AC63,AC69,AC80,AC89,AC99,AC108,AC114,#REF!,#REF!)</f>
        <v>#REF!</v>
      </c>
      <c r="AD116" s="19" t="e">
        <f>SUM(AD20,AD35,AD44,AD53,AD63,AD69,AD80,AD89,AD99,AD108,AD114,#REF!,#REF!)</f>
        <v>#REF!</v>
      </c>
      <c r="AE116" s="19" t="e">
        <f>SUM(AE20,AE35,AE44,AE53,AE63,AE69,AE80,AE89,AE99,AE108,AE114,#REF!,#REF!)</f>
        <v>#REF!</v>
      </c>
      <c r="AF116" s="19" t="e">
        <f>SUM(AF20,AF35,AF44,AF53,AF63,AF69,AF80,AF89,AF99,AF108,AF114,#REF!,#REF!)</f>
        <v>#REF!</v>
      </c>
      <c r="AG116" s="19" t="e">
        <f>SUM(AG20,AG35,AG44,AG53,AG63,AG69,AG80,AG89,AG99,AG108,AG114,#REF!,#REF!)</f>
        <v>#REF!</v>
      </c>
      <c r="AH116" s="19" t="e">
        <f>SUM(AH20,AH35,AH44,AH53,AH63,AH69,AH80,AH89,AH99,AH108,AH114,#REF!,#REF!)</f>
        <v>#REF!</v>
      </c>
      <c r="AI116" s="19"/>
      <c r="AJ116" s="19"/>
    </row>
    <row r="117" spans="1:34" ht="9" customHeight="1" thickTop="1">
      <c r="A117" s="62"/>
      <c r="B117" s="65"/>
      <c r="C117" s="79"/>
      <c r="D117" s="46"/>
      <c r="E117" s="46"/>
      <c r="F117" s="46"/>
      <c r="G117" s="46"/>
      <c r="H117" s="46"/>
      <c r="I117" s="46"/>
      <c r="J117" s="46"/>
      <c r="K117" s="46"/>
      <c r="L117" s="79"/>
      <c r="M117" s="79"/>
      <c r="N117" s="79"/>
      <c r="O117" s="79"/>
      <c r="P117" s="79"/>
      <c r="Q117" s="79"/>
      <c r="R117" s="79"/>
      <c r="S117" s="79"/>
      <c r="T117" s="79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1.25" customHeight="1">
      <c r="A118" s="56" t="s">
        <v>28</v>
      </c>
      <c r="B118" s="86" t="s">
        <v>107</v>
      </c>
      <c r="C118" s="77"/>
      <c r="D118" s="46"/>
      <c r="E118" s="77"/>
      <c r="F118" s="46"/>
      <c r="G118" s="46"/>
      <c r="H118" s="46"/>
      <c r="I118" s="46"/>
      <c r="J118" s="46"/>
      <c r="K118" s="46"/>
      <c r="L118" s="77"/>
      <c r="M118" s="77" t="s">
        <v>29</v>
      </c>
      <c r="N118" s="77"/>
      <c r="O118" s="80" t="s">
        <v>30</v>
      </c>
      <c r="P118" s="80" t="s">
        <v>30</v>
      </c>
      <c r="Q118" s="80" t="s">
        <v>30</v>
      </c>
      <c r="R118" s="80" t="s">
        <v>30</v>
      </c>
      <c r="S118" s="80" t="s">
        <v>30</v>
      </c>
      <c r="T118" s="80" t="s">
        <v>30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1.25" customHeight="1">
      <c r="A119" s="56"/>
      <c r="B119" s="86" t="s">
        <v>108</v>
      </c>
      <c r="C119" s="77"/>
      <c r="D119" s="46"/>
      <c r="E119" s="77"/>
      <c r="F119" s="46"/>
      <c r="G119" s="46"/>
      <c r="H119" s="46"/>
      <c r="I119" s="46"/>
      <c r="J119" s="46"/>
      <c r="K119" s="46"/>
      <c r="L119" s="77"/>
      <c r="M119" s="77">
        <v>56543246</v>
      </c>
      <c r="N119" s="77"/>
      <c r="O119" s="77">
        <v>56543246</v>
      </c>
      <c r="P119" s="77">
        <v>56543246</v>
      </c>
      <c r="Q119" s="77">
        <v>56543246</v>
      </c>
      <c r="R119" s="77">
        <v>56543246</v>
      </c>
      <c r="S119" s="77">
        <v>56543246</v>
      </c>
      <c r="T119" s="77">
        <v>56543246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1.25" customHeight="1">
      <c r="A120" s="81"/>
      <c r="B120" s="86"/>
      <c r="C120" s="77"/>
      <c r="D120" s="46"/>
      <c r="E120" s="77"/>
      <c r="F120" s="46"/>
      <c r="G120" s="46"/>
      <c r="H120" s="46"/>
      <c r="I120" s="46"/>
      <c r="J120" s="46"/>
      <c r="K120" s="46"/>
      <c r="L120" s="77"/>
      <c r="M120" s="77"/>
      <c r="N120" s="77"/>
      <c r="O120" s="77"/>
      <c r="P120" s="77"/>
      <c r="Q120" s="77"/>
      <c r="R120" s="77"/>
      <c r="S120" s="77"/>
      <c r="T120" s="77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1.25" customHeight="1">
      <c r="A121" s="62"/>
      <c r="B121" s="82" t="s">
        <v>43</v>
      </c>
      <c r="C121" s="79"/>
      <c r="D121" s="46"/>
      <c r="E121" s="46"/>
      <c r="F121" s="46"/>
      <c r="G121" s="46"/>
      <c r="H121" s="46"/>
      <c r="I121" s="46"/>
      <c r="J121" s="46"/>
      <c r="K121" s="46"/>
      <c r="L121" s="79"/>
      <c r="M121" s="79">
        <f aca="true" t="shared" si="19" ref="M121:T121">+M116+M119</f>
        <v>532392195</v>
      </c>
      <c r="N121" s="79">
        <f t="shared" si="19"/>
        <v>343420822</v>
      </c>
      <c r="O121" s="79">
        <f t="shared" si="19"/>
        <v>399964068</v>
      </c>
      <c r="P121" s="79">
        <f t="shared" si="19"/>
        <v>399964068</v>
      </c>
      <c r="Q121" s="79">
        <f t="shared" si="19"/>
        <v>459034796</v>
      </c>
      <c r="R121" s="79">
        <f>+R116+R119</f>
        <v>459034796</v>
      </c>
      <c r="S121" s="79">
        <f>+S116+S119</f>
        <v>501578569</v>
      </c>
      <c r="T121" s="79">
        <f t="shared" si="19"/>
        <v>476878569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1.25" customHeight="1">
      <c r="A122" s="62"/>
      <c r="B122" s="65"/>
      <c r="C122" s="79"/>
      <c r="D122" s="46"/>
      <c r="E122" s="46"/>
      <c r="F122" s="46"/>
      <c r="G122" s="46"/>
      <c r="H122" s="46"/>
      <c r="I122" s="46"/>
      <c r="J122" s="46"/>
      <c r="K122" s="46"/>
      <c r="L122" s="79"/>
      <c r="M122" s="79"/>
      <c r="N122" s="79"/>
      <c r="O122" s="79"/>
      <c r="P122" s="79"/>
      <c r="Q122" s="79"/>
      <c r="R122" s="79"/>
      <c r="S122" s="79"/>
      <c r="T122" s="79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1.25" customHeight="1">
      <c r="A123" s="56" t="s">
        <v>133</v>
      </c>
      <c r="B123" s="72" t="s">
        <v>109</v>
      </c>
      <c r="C123" s="77"/>
      <c r="D123" s="46"/>
      <c r="E123" s="77"/>
      <c r="F123" s="46"/>
      <c r="G123" s="46"/>
      <c r="H123" s="46"/>
      <c r="I123" s="46"/>
      <c r="J123" s="46"/>
      <c r="K123" s="46"/>
      <c r="L123" s="77">
        <v>2625000</v>
      </c>
      <c r="M123" s="77">
        <v>2625000</v>
      </c>
      <c r="N123" s="77">
        <v>2625000</v>
      </c>
      <c r="O123" s="77">
        <v>6550044</v>
      </c>
      <c r="P123" s="77">
        <v>6550044</v>
      </c>
      <c r="Q123" s="77"/>
      <c r="R123" s="77"/>
      <c r="S123" s="77">
        <v>2625000</v>
      </c>
      <c r="T123" s="77">
        <v>2625000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1.25" customHeight="1">
      <c r="A124" s="62"/>
      <c r="B124" s="65" t="s">
        <v>110</v>
      </c>
      <c r="C124" s="79"/>
      <c r="D124" s="46"/>
      <c r="E124" s="46"/>
      <c r="F124" s="46"/>
      <c r="G124" s="46"/>
      <c r="H124" s="46"/>
      <c r="I124" s="46"/>
      <c r="J124" s="46"/>
      <c r="K124" s="46"/>
      <c r="L124" s="79"/>
      <c r="M124" s="77">
        <v>2500000</v>
      </c>
      <c r="N124" s="46"/>
      <c r="O124" s="46"/>
      <c r="P124" s="46"/>
      <c r="Q124" s="46"/>
      <c r="R124" s="46"/>
      <c r="S124" s="46"/>
      <c r="T124" s="46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1.25" customHeight="1" thickBot="1">
      <c r="A125" s="62"/>
      <c r="B125" s="56" t="s">
        <v>0</v>
      </c>
      <c r="C125" s="78">
        <f>SUM(C116:C124)</f>
        <v>135870997</v>
      </c>
      <c r="D125" s="46"/>
      <c r="E125" s="78" t="e">
        <f>SUM(E27,E40,E49,E57,E69,E74,E85,E94,E104,E114,#REF!)</f>
        <v>#REF!</v>
      </c>
      <c r="F125" s="46"/>
      <c r="G125" s="46"/>
      <c r="H125" s="46"/>
      <c r="I125" s="46"/>
      <c r="J125" s="46"/>
      <c r="K125" s="46"/>
      <c r="L125" s="78">
        <f>SUM(L116:L124)</f>
        <v>346045822</v>
      </c>
      <c r="M125" s="78">
        <f>SUM(M121:M124)</f>
        <v>537517195</v>
      </c>
      <c r="N125" s="78">
        <f>SUM(N121:N124)</f>
        <v>346045822</v>
      </c>
      <c r="O125" s="78">
        <f>SUM(O121:O124)</f>
        <v>406514112</v>
      </c>
      <c r="P125" s="78">
        <f>SUM(P121:P124)</f>
        <v>406514112</v>
      </c>
      <c r="Q125" s="78">
        <f>+Q121</f>
        <v>459034796</v>
      </c>
      <c r="R125" s="78">
        <f>+R121</f>
        <v>459034796</v>
      </c>
      <c r="S125" s="78">
        <f>+S121+S123</f>
        <v>504203569</v>
      </c>
      <c r="T125" s="78">
        <f>+T121+T123</f>
        <v>479503569</v>
      </c>
      <c r="U125" s="19" t="e">
        <f>SUM(U27,U40,U49,U57,U69,U74,U85,U94,U104,U114,U123,#REF!)</f>
        <v>#REF!</v>
      </c>
      <c r="V125" s="19" t="e">
        <f>SUM(V27,V40,V49,V57,V69,V74,V85,V94,V104,V114,V123,#REF!)</f>
        <v>#REF!</v>
      </c>
      <c r="W125" s="28"/>
      <c r="X125" s="19"/>
      <c r="Y125" s="19"/>
      <c r="Z125" s="19"/>
      <c r="AA125" s="11"/>
      <c r="AB125" s="11"/>
      <c r="AC125" s="11"/>
      <c r="AD125" s="11"/>
      <c r="AE125" s="11"/>
      <c r="AF125" s="11"/>
      <c r="AG125" s="11"/>
      <c r="AH125" s="11"/>
    </row>
    <row r="126" spans="1:34" ht="11.25" customHeight="1" thickTop="1">
      <c r="A126" s="62"/>
      <c r="B126" s="56"/>
      <c r="C126" s="77"/>
      <c r="D126" s="46"/>
      <c r="E126" s="77"/>
      <c r="F126" s="46"/>
      <c r="G126" s="46"/>
      <c r="H126" s="46"/>
      <c r="I126" s="46"/>
      <c r="J126" s="46"/>
      <c r="K126" s="46"/>
      <c r="L126" s="77"/>
      <c r="M126" s="77"/>
      <c r="N126" s="77"/>
      <c r="O126" s="77"/>
      <c r="P126" s="77"/>
      <c r="Q126" s="77"/>
      <c r="R126" s="77"/>
      <c r="S126" s="77"/>
      <c r="T126" s="77"/>
      <c r="U126" s="28"/>
      <c r="V126" s="28"/>
      <c r="W126" s="28"/>
      <c r="X126" s="28"/>
      <c r="Y126" s="28"/>
      <c r="Z126" s="28"/>
      <c r="AA126" s="11"/>
      <c r="AB126" s="11"/>
      <c r="AC126" s="11"/>
      <c r="AD126" s="11"/>
      <c r="AE126" s="11"/>
      <c r="AF126" s="11"/>
      <c r="AG126" s="11"/>
      <c r="AH126" s="11"/>
    </row>
    <row r="127" spans="1:36" ht="12.75">
      <c r="A127" s="45" t="s">
        <v>39</v>
      </c>
      <c r="B127" s="46"/>
      <c r="C127" s="45">
        <v>20760764</v>
      </c>
      <c r="D127" s="46"/>
      <c r="E127" s="46"/>
      <c r="F127" s="46"/>
      <c r="G127" s="46"/>
      <c r="H127" s="46"/>
      <c r="I127" s="46"/>
      <c r="J127" s="46"/>
      <c r="K127" s="46"/>
      <c r="L127" s="45">
        <v>20760764</v>
      </c>
      <c r="M127" s="45">
        <v>36304289</v>
      </c>
      <c r="N127" s="47">
        <v>36304289</v>
      </c>
      <c r="O127" s="47">
        <v>36304289</v>
      </c>
      <c r="P127" s="47">
        <v>36304289</v>
      </c>
      <c r="Q127" s="47">
        <v>36304289</v>
      </c>
      <c r="R127" s="47">
        <v>36304289</v>
      </c>
      <c r="S127" s="47">
        <v>36304289</v>
      </c>
      <c r="T127" s="47">
        <v>36304289</v>
      </c>
      <c r="U127" s="10">
        <v>32081139</v>
      </c>
      <c r="V127" s="10">
        <v>32081139</v>
      </c>
      <c r="W127" s="10"/>
      <c r="X127" s="10">
        <v>32081139</v>
      </c>
      <c r="Y127" s="10">
        <v>32081139</v>
      </c>
      <c r="Z127" s="10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12.75" customHeight="1">
      <c r="A128" s="45" t="s">
        <v>111</v>
      </c>
      <c r="B128" s="46"/>
      <c r="C128" s="54"/>
      <c r="D128" s="46"/>
      <c r="E128" s="46"/>
      <c r="F128" s="46"/>
      <c r="G128" s="46"/>
      <c r="H128" s="46"/>
      <c r="I128" s="46"/>
      <c r="J128" s="46"/>
      <c r="K128" s="46"/>
      <c r="L128" s="54"/>
      <c r="M128" s="54"/>
      <c r="N128" s="54"/>
      <c r="O128" s="54"/>
      <c r="P128" s="54"/>
      <c r="Q128" s="46"/>
      <c r="R128" s="46"/>
      <c r="S128" s="46"/>
      <c r="T128" s="46"/>
      <c r="U128" s="11"/>
      <c r="V128" s="11"/>
      <c r="W128" s="11"/>
      <c r="X128" s="11"/>
      <c r="Y128" s="11"/>
      <c r="Z128" s="11"/>
      <c r="AA128" s="11"/>
      <c r="AB128" s="11">
        <v>39341938</v>
      </c>
      <c r="AC128" s="11">
        <v>33841938</v>
      </c>
      <c r="AD128" s="11"/>
      <c r="AE128" s="11">
        <v>29259782</v>
      </c>
      <c r="AF128" s="11">
        <v>29259782</v>
      </c>
      <c r="AG128" s="11"/>
      <c r="AH128" s="11"/>
      <c r="AI128" s="11"/>
      <c r="AJ128" s="11"/>
    </row>
    <row r="129" spans="1:36" ht="12.75" customHeight="1">
      <c r="A129" s="45" t="s">
        <v>112</v>
      </c>
      <c r="B129" s="46"/>
      <c r="C129" s="54"/>
      <c r="D129" s="46"/>
      <c r="E129" s="46"/>
      <c r="F129" s="46"/>
      <c r="G129" s="46"/>
      <c r="H129" s="46"/>
      <c r="I129" s="46"/>
      <c r="J129" s="46"/>
      <c r="K129" s="46"/>
      <c r="L129" s="54"/>
      <c r="M129" s="54"/>
      <c r="N129" s="54"/>
      <c r="O129" s="54"/>
      <c r="P129" s="54"/>
      <c r="Q129" s="46"/>
      <c r="R129" s="46"/>
      <c r="S129" s="46"/>
      <c r="T129" s="46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9" customHeight="1">
      <c r="A130" s="45"/>
      <c r="B130" s="46"/>
      <c r="C130" s="54"/>
      <c r="D130" s="46"/>
      <c r="E130" s="46"/>
      <c r="F130" s="46"/>
      <c r="G130" s="46"/>
      <c r="H130" s="46"/>
      <c r="I130" s="46"/>
      <c r="J130" s="46"/>
      <c r="K130" s="46"/>
      <c r="L130" s="54"/>
      <c r="M130" s="54"/>
      <c r="N130" s="54"/>
      <c r="O130" s="54"/>
      <c r="P130" s="54"/>
      <c r="Q130" s="46"/>
      <c r="R130" s="46"/>
      <c r="S130" s="46"/>
      <c r="T130" s="46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ht="12.75">
      <c r="A131" s="45" t="s">
        <v>1</v>
      </c>
      <c r="B131" s="46"/>
      <c r="C131" s="54"/>
      <c r="D131" s="46"/>
      <c r="E131" s="46"/>
      <c r="F131" s="46"/>
      <c r="G131" s="46"/>
      <c r="H131" s="46"/>
      <c r="I131" s="46"/>
      <c r="J131" s="46"/>
      <c r="K131" s="46"/>
      <c r="L131" s="45">
        <f aca="true" t="shared" si="20" ref="L131:T131">SUM(L125:L129)</f>
        <v>366806586</v>
      </c>
      <c r="M131" s="45">
        <f t="shared" si="20"/>
        <v>573821484</v>
      </c>
      <c r="N131" s="45">
        <f t="shared" si="20"/>
        <v>382350111</v>
      </c>
      <c r="O131" s="45">
        <f t="shared" si="20"/>
        <v>442818401</v>
      </c>
      <c r="P131" s="45">
        <f t="shared" si="20"/>
        <v>442818401</v>
      </c>
      <c r="Q131" s="45">
        <f t="shared" si="20"/>
        <v>495339085</v>
      </c>
      <c r="R131" s="45">
        <f t="shared" si="20"/>
        <v>495339085</v>
      </c>
      <c r="S131" s="45">
        <f t="shared" si="20"/>
        <v>540507858</v>
      </c>
      <c r="T131" s="45">
        <f t="shared" si="20"/>
        <v>515807858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7.5" customHeight="1">
      <c r="A132" s="54"/>
      <c r="B132" s="46"/>
      <c r="C132" s="54"/>
      <c r="D132" s="46"/>
      <c r="E132" s="46"/>
      <c r="F132" s="46"/>
      <c r="G132" s="46"/>
      <c r="H132" s="46"/>
      <c r="I132" s="46"/>
      <c r="J132" s="46"/>
      <c r="K132" s="46"/>
      <c r="L132" s="54"/>
      <c r="M132" s="54"/>
      <c r="N132" s="54"/>
      <c r="O132" s="54"/>
      <c r="P132" s="54"/>
      <c r="Q132" s="46"/>
      <c r="R132" s="46"/>
      <c r="S132" s="46"/>
      <c r="T132" s="46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4" ht="14.25" hidden="1">
      <c r="A133" s="83" t="s">
        <v>152</v>
      </c>
      <c r="B133" s="45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9"/>
      <c r="V133" s="9"/>
      <c r="W133" s="9"/>
      <c r="X133" s="9"/>
      <c r="Y133" s="9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3" t="s">
        <v>153</v>
      </c>
      <c r="B134" s="45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9"/>
      <c r="V134" s="9"/>
      <c r="W134" s="9"/>
      <c r="X134" s="9"/>
      <c r="Y134" s="9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3" t="s">
        <v>154</v>
      </c>
      <c r="B135" s="45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9"/>
      <c r="V135" s="9"/>
      <c r="W135" s="9"/>
      <c r="X135" s="9"/>
      <c r="Y135" s="9"/>
      <c r="Z135" s="1"/>
      <c r="AA135" s="1"/>
      <c r="AB135" s="11"/>
      <c r="AC135" s="11"/>
      <c r="AD135" s="11"/>
      <c r="AE135" s="11"/>
      <c r="AF135" s="11"/>
      <c r="AG135" s="11"/>
      <c r="AH135" s="11"/>
    </row>
    <row r="136" spans="1:34" ht="14.25">
      <c r="A136" s="83" t="s">
        <v>155</v>
      </c>
      <c r="B136" s="84"/>
      <c r="C136" s="84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2"/>
      <c r="V136" s="2"/>
      <c r="W136" s="2"/>
      <c r="X136" s="2"/>
      <c r="Y136" s="2"/>
      <c r="Z136" s="1"/>
      <c r="AA136" s="1"/>
      <c r="AB136" s="11"/>
      <c r="AC136" s="11"/>
      <c r="AD136" s="11"/>
      <c r="AE136" s="11"/>
      <c r="AF136" s="11"/>
      <c r="AG136" s="11"/>
      <c r="AH136" s="11"/>
    </row>
    <row r="137" spans="1:34" ht="14.25">
      <c r="A137" s="83" t="s">
        <v>156</v>
      </c>
      <c r="B137" s="84"/>
      <c r="C137" s="84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2"/>
      <c r="V137" s="2"/>
      <c r="W137" s="2"/>
      <c r="X137" s="2"/>
      <c r="Y137" s="2"/>
      <c r="Z137" s="1"/>
      <c r="AA137" s="1"/>
      <c r="AB137" s="11"/>
      <c r="AC137" s="11"/>
      <c r="AD137" s="11"/>
      <c r="AE137" s="11"/>
      <c r="AF137" s="11"/>
      <c r="AG137" s="11"/>
      <c r="AH137" s="11"/>
    </row>
    <row r="138" spans="1:34" ht="6.75" customHeight="1">
      <c r="A138" s="83"/>
      <c r="B138" s="84"/>
      <c r="C138" s="84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2"/>
      <c r="V138" s="2"/>
      <c r="W138" s="2"/>
      <c r="X138" s="2"/>
      <c r="Y138" s="2"/>
      <c r="Z138" s="1"/>
      <c r="AA138" s="1"/>
      <c r="AB138" s="11"/>
      <c r="AC138" s="11"/>
      <c r="AD138" s="11"/>
      <c r="AE138" s="11"/>
      <c r="AF138" s="11"/>
      <c r="AG138" s="11"/>
      <c r="AH138" s="11"/>
    </row>
    <row r="139" spans="1:34" ht="12.75">
      <c r="A139" s="32" t="s">
        <v>106</v>
      </c>
      <c r="B139" s="84"/>
      <c r="C139" s="84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2"/>
      <c r="V139" s="2"/>
      <c r="W139" s="2"/>
      <c r="X139" s="2"/>
      <c r="Y139" s="2"/>
      <c r="Z139" s="1"/>
      <c r="AA139" s="1"/>
      <c r="AB139" s="11"/>
      <c r="AC139" s="11"/>
      <c r="AD139" s="11"/>
      <c r="AE139" s="11"/>
      <c r="AF139" s="11"/>
      <c r="AG139" s="11"/>
      <c r="AH139" s="11"/>
    </row>
    <row r="140" spans="1:34" ht="14.25">
      <c r="A140" s="83"/>
      <c r="B140" s="84"/>
      <c r="C140" s="84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2"/>
      <c r="V140" s="2"/>
      <c r="W140" s="2"/>
      <c r="X140" s="2"/>
      <c r="Y140" s="2"/>
      <c r="Z140" s="1"/>
      <c r="AA140" s="1"/>
      <c r="AB140" s="11"/>
      <c r="AC140" s="11"/>
      <c r="AD140" s="11"/>
      <c r="AE140" s="11"/>
      <c r="AF140" s="11"/>
      <c r="AG140" s="11"/>
      <c r="AH140" s="11"/>
    </row>
    <row r="141" spans="1:34" ht="11.25">
      <c r="A141" s="31"/>
      <c r="B141" s="4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"/>
      <c r="AA141" s="1"/>
      <c r="AB141" s="11"/>
      <c r="AC141" s="11"/>
      <c r="AD141" s="11"/>
      <c r="AE141" s="11"/>
      <c r="AF141" s="11"/>
      <c r="AG141" s="11"/>
      <c r="AH141" s="11"/>
    </row>
    <row r="142" spans="1:34" ht="11.25">
      <c r="A142" s="3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"/>
      <c r="AA142" s="1"/>
      <c r="AB142" s="11"/>
      <c r="AC142" s="11"/>
      <c r="AD142" s="11"/>
      <c r="AE142" s="11"/>
      <c r="AF142" s="11"/>
      <c r="AG142" s="11"/>
      <c r="AH142" s="11"/>
    </row>
    <row r="143" spans="1:34" ht="11.25">
      <c r="A143" s="3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"/>
      <c r="AA143" s="1"/>
      <c r="AB143" s="11"/>
      <c r="AC143" s="11"/>
      <c r="AD143" s="11"/>
      <c r="AE143" s="11"/>
      <c r="AF143" s="11"/>
      <c r="AG143" s="11"/>
      <c r="AH143" s="11"/>
    </row>
    <row r="144" spans="1:34" ht="11.25">
      <c r="A144" s="4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"/>
      <c r="AA144" s="1"/>
      <c r="AB144" s="11"/>
      <c r="AC144" s="11"/>
      <c r="AD144" s="11"/>
      <c r="AE144" s="11"/>
      <c r="AF144" s="11"/>
      <c r="AG144" s="11"/>
      <c r="AH144" s="11"/>
    </row>
    <row r="145" spans="1:34" ht="11.25">
      <c r="A145" s="3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"/>
      <c r="AA145" s="1"/>
      <c r="AB145" s="11"/>
      <c r="AC145" s="11"/>
      <c r="AD145" s="11"/>
      <c r="AE145" s="11"/>
      <c r="AF145" s="11"/>
      <c r="AG145" s="11"/>
      <c r="AH145" s="11"/>
    </row>
    <row r="146" spans="1:34" ht="11.25">
      <c r="A146" s="3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"/>
      <c r="AA146" s="1"/>
      <c r="AB146" s="11"/>
      <c r="AC146" s="11"/>
      <c r="AD146" s="11"/>
      <c r="AE146" s="11"/>
      <c r="AF146" s="11"/>
      <c r="AG146" s="11"/>
      <c r="AH146" s="11"/>
    </row>
    <row r="147" spans="1:34" ht="11.25">
      <c r="A147" s="3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"/>
      <c r="AA147" s="1"/>
      <c r="AB147" s="11"/>
      <c r="AC147" s="11"/>
      <c r="AD147" s="11"/>
      <c r="AE147" s="11"/>
      <c r="AF147" s="11"/>
      <c r="AG147" s="11"/>
      <c r="AH147" s="11"/>
    </row>
    <row r="148" spans="1:34" ht="11.25">
      <c r="A148" s="3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"/>
      <c r="AA148" s="1"/>
      <c r="AB148" s="11"/>
      <c r="AC148" s="11"/>
      <c r="AD148" s="11"/>
      <c r="AE148" s="11"/>
      <c r="AF148" s="11"/>
      <c r="AG148" s="11"/>
      <c r="AH148" s="11"/>
    </row>
    <row r="149" spans="1:34" ht="11.25">
      <c r="A149" s="3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1"/>
      <c r="AA149" s="1"/>
      <c r="AB149" s="11"/>
      <c r="AC149" s="11"/>
      <c r="AD149" s="11"/>
      <c r="AE149" s="11"/>
      <c r="AF149" s="11"/>
      <c r="AG149" s="11"/>
      <c r="AH149" s="11"/>
    </row>
    <row r="150" spans="1:34" ht="11.25">
      <c r="A150" s="3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"/>
      <c r="AA150" s="1"/>
      <c r="AB150" s="11"/>
      <c r="AC150" s="11"/>
      <c r="AD150" s="11"/>
      <c r="AE150" s="11"/>
      <c r="AF150" s="11"/>
      <c r="AG150" s="11"/>
      <c r="AH150" s="11"/>
    </row>
    <row r="151" spans="1:34" ht="11.25">
      <c r="A151" s="3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"/>
      <c r="AA151" s="1"/>
      <c r="AB151" s="11"/>
      <c r="AC151" s="11"/>
      <c r="AD151" s="11"/>
      <c r="AE151" s="11"/>
      <c r="AF151" s="11"/>
      <c r="AG151" s="11"/>
      <c r="AH151" s="11"/>
    </row>
    <row r="152" spans="1:34" ht="11.25">
      <c r="A152" s="3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"/>
      <c r="AA152" s="1"/>
      <c r="AB152" s="11"/>
      <c r="AC152" s="11"/>
      <c r="AD152" s="11"/>
      <c r="AE152" s="11"/>
      <c r="AF152" s="11"/>
      <c r="AG152" s="11"/>
      <c r="AH152" s="11"/>
    </row>
    <row r="153" spans="1:34" ht="11.25">
      <c r="A153" s="3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1"/>
      <c r="AA153" s="1"/>
      <c r="AB153" s="11"/>
      <c r="AC153" s="11"/>
      <c r="AD153" s="11"/>
      <c r="AE153" s="11"/>
      <c r="AF153" s="11"/>
      <c r="AG153" s="11"/>
      <c r="AH153" s="11"/>
    </row>
    <row r="154" spans="1:34" ht="11.25">
      <c r="A154" s="3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"/>
      <c r="AA154" s="1"/>
      <c r="AB154" s="11"/>
      <c r="AC154" s="11"/>
      <c r="AD154" s="11"/>
      <c r="AE154" s="11"/>
      <c r="AF154" s="11"/>
      <c r="AG154" s="11"/>
      <c r="AH154" s="11"/>
    </row>
    <row r="155" spans="1:34" ht="11.25">
      <c r="A155" s="3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"/>
      <c r="AA155" s="1"/>
      <c r="AB155" s="11"/>
      <c r="AC155" s="11"/>
      <c r="AD155" s="11"/>
      <c r="AE155" s="11"/>
      <c r="AF155" s="11"/>
      <c r="AG155" s="11"/>
      <c r="AH155" s="11"/>
    </row>
    <row r="156" spans="1:34" ht="11.25">
      <c r="A156" s="3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1"/>
      <c r="AA156" s="1"/>
      <c r="AB156" s="11"/>
      <c r="AC156" s="11"/>
      <c r="AD156" s="11"/>
      <c r="AE156" s="11"/>
      <c r="AF156" s="11"/>
      <c r="AG156" s="11"/>
      <c r="AH156" s="11"/>
    </row>
    <row r="157" spans="1:34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1"/>
      <c r="AA157" s="1"/>
      <c r="AB157" s="11"/>
      <c r="AC157" s="11"/>
      <c r="AD157" s="11"/>
      <c r="AE157" s="11"/>
      <c r="AF157" s="11"/>
      <c r="AG157" s="11"/>
      <c r="AH157" s="11"/>
    </row>
    <row r="158" spans="1:34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1"/>
      <c r="AA158" s="1"/>
      <c r="AB158" s="11"/>
      <c r="AC158" s="11"/>
      <c r="AD158" s="11"/>
      <c r="AE158" s="11"/>
      <c r="AF158" s="11"/>
      <c r="AG158" s="11"/>
      <c r="AH158" s="11"/>
    </row>
    <row r="159" spans="1:34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"/>
      <c r="AA159" s="1"/>
      <c r="AB159" s="11"/>
      <c r="AC159" s="11"/>
      <c r="AD159" s="11"/>
      <c r="AE159" s="11"/>
      <c r="AF159" s="11"/>
      <c r="AG159" s="11"/>
      <c r="AH159" s="11"/>
    </row>
    <row r="160" spans="1:34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1"/>
      <c r="AA160" s="1"/>
      <c r="AB160" s="11"/>
      <c r="AC160" s="11"/>
      <c r="AD160" s="11"/>
      <c r="AE160" s="11"/>
      <c r="AF160" s="11"/>
      <c r="AG160" s="11"/>
      <c r="AH160" s="11"/>
    </row>
    <row r="161" spans="1:34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1"/>
      <c r="AA161" s="1"/>
      <c r="AB161" s="11"/>
      <c r="AC161" s="11"/>
      <c r="AD161" s="11"/>
      <c r="AE161" s="11"/>
      <c r="AF161" s="11"/>
      <c r="AG161" s="11"/>
      <c r="AH161" s="11"/>
    </row>
    <row r="162" spans="1:34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1"/>
      <c r="AA162" s="1"/>
      <c r="AB162" s="11"/>
      <c r="AC162" s="11"/>
      <c r="AD162" s="11"/>
      <c r="AE162" s="11"/>
      <c r="AF162" s="11"/>
      <c r="AG162" s="11"/>
      <c r="AH162" s="11"/>
    </row>
    <row r="163" spans="1:34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1"/>
      <c r="AA163" s="1"/>
      <c r="AB163" s="11"/>
      <c r="AC163" s="11"/>
      <c r="AD163" s="11"/>
      <c r="AE163" s="11"/>
      <c r="AF163" s="11"/>
      <c r="AG163" s="11"/>
      <c r="AH163" s="11"/>
    </row>
    <row r="164" spans="1:34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1"/>
      <c r="AA164" s="1"/>
      <c r="AB164" s="11"/>
      <c r="AC164" s="11"/>
      <c r="AD164" s="11"/>
      <c r="AE164" s="11"/>
      <c r="AF164" s="11"/>
      <c r="AG164" s="11"/>
      <c r="AH164" s="11"/>
    </row>
    <row r="165" spans="1:34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"/>
      <c r="AA165" s="1"/>
      <c r="AB165" s="11"/>
      <c r="AC165" s="11"/>
      <c r="AD165" s="11"/>
      <c r="AE165" s="11"/>
      <c r="AF165" s="11"/>
      <c r="AG165" s="11"/>
      <c r="AH165" s="11"/>
    </row>
    <row r="166" spans="1:34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1"/>
      <c r="AA166" s="1"/>
      <c r="AB166" s="11"/>
      <c r="AC166" s="11"/>
      <c r="AD166" s="11"/>
      <c r="AE166" s="11"/>
      <c r="AF166" s="11"/>
      <c r="AG166" s="11"/>
      <c r="AH166" s="11"/>
    </row>
    <row r="167" spans="1:34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1"/>
      <c r="AA167" s="1"/>
      <c r="AB167" s="11"/>
      <c r="AC167" s="11"/>
      <c r="AD167" s="11"/>
      <c r="AE167" s="11"/>
      <c r="AF167" s="11"/>
      <c r="AG167" s="11"/>
      <c r="AH167" s="11"/>
    </row>
    <row r="168" spans="1:34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1"/>
      <c r="AA168" s="1"/>
      <c r="AB168" s="11"/>
      <c r="AC168" s="11"/>
      <c r="AD168" s="11"/>
      <c r="AE168" s="11"/>
      <c r="AF168" s="11"/>
      <c r="AG168" s="11"/>
      <c r="AH168" s="11"/>
    </row>
    <row r="169" spans="1:34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1"/>
      <c r="AA169" s="1"/>
      <c r="AB169" s="11"/>
      <c r="AC169" s="11"/>
      <c r="AD169" s="11"/>
      <c r="AE169" s="11"/>
      <c r="AF169" s="11"/>
      <c r="AG169" s="11"/>
      <c r="AH169" s="11"/>
    </row>
    <row r="170" spans="1:34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"/>
      <c r="AA170" s="1"/>
      <c r="AB170" s="11"/>
      <c r="AC170" s="11"/>
      <c r="AD170" s="11"/>
      <c r="AE170" s="11"/>
      <c r="AF170" s="11"/>
      <c r="AG170" s="11"/>
      <c r="AH170" s="11"/>
    </row>
    <row r="171" spans="1:34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"/>
      <c r="AA171" s="1"/>
      <c r="AB171" s="11"/>
      <c r="AC171" s="11"/>
      <c r="AD171" s="11"/>
      <c r="AE171" s="11"/>
      <c r="AF171" s="11"/>
      <c r="AG171" s="11"/>
      <c r="AH171" s="11"/>
    </row>
    <row r="172" spans="1:34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"/>
      <c r="AA172" s="1"/>
      <c r="AB172" s="11"/>
      <c r="AC172" s="11"/>
      <c r="AD172" s="11"/>
      <c r="AE172" s="11"/>
      <c r="AF172" s="11"/>
      <c r="AG172" s="11"/>
      <c r="AH172" s="11"/>
    </row>
    <row r="173" spans="1:27" ht="10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"/>
      <c r="AA173" s="1"/>
    </row>
    <row r="174" spans="1:27" ht="10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"/>
      <c r="AA174" s="1"/>
    </row>
    <row r="175" spans="1:27" ht="10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"/>
      <c r="AA175" s="1"/>
    </row>
    <row r="176" spans="1:27" ht="10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"/>
      <c r="AA176" s="1"/>
    </row>
    <row r="177" spans="1:27" ht="10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1"/>
      <c r="AA177" s="1"/>
    </row>
    <row r="178" spans="1:27" ht="10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"/>
      <c r="AA178" s="1"/>
    </row>
    <row r="179" spans="1:27" ht="10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"/>
      <c r="AA179" s="1"/>
    </row>
    <row r="180" spans="1:27" ht="10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"/>
      <c r="AA180" s="1"/>
    </row>
    <row r="181" spans="1:27" ht="10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"/>
      <c r="AA181" s="1"/>
    </row>
    <row r="182" spans="1:27" ht="10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"/>
      <c r="AA182" s="1"/>
    </row>
    <row r="183" spans="1:27" ht="10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"/>
      <c r="AA183" s="1"/>
    </row>
    <row r="184" spans="1:27" ht="10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"/>
      <c r="AA184" s="1"/>
    </row>
    <row r="185" spans="1:27" ht="10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"/>
      <c r="AA185" s="1"/>
    </row>
    <row r="186" spans="1:27" ht="10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"/>
      <c r="AA186" s="1"/>
    </row>
    <row r="187" spans="1:27" ht="10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"/>
      <c r="AA187" s="1"/>
    </row>
    <row r="188" spans="1:27" ht="10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  <c r="AA188" s="1"/>
    </row>
    <row r="189" spans="1:27" ht="10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  <c r="AA189" s="1"/>
    </row>
    <row r="190" spans="1:27" ht="10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  <c r="AA190" s="1"/>
    </row>
    <row r="191" spans="1:27" ht="10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  <c r="AA191" s="1"/>
    </row>
    <row r="192" spans="1:27" ht="10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"/>
      <c r="AA192" s="1"/>
    </row>
    <row r="193" spans="1:27" ht="10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"/>
      <c r="AA193" s="1"/>
    </row>
    <row r="194" spans="26:27" ht="10.5">
      <c r="Z194" s="1"/>
      <c r="AA194" s="1"/>
    </row>
    <row r="195" spans="26:27" ht="10.5">
      <c r="Z195" s="1"/>
      <c r="AA195" s="1"/>
    </row>
    <row r="196" spans="26:27" ht="10.5">
      <c r="Z196" s="1"/>
      <c r="AA196" s="1"/>
    </row>
    <row r="197" spans="26:27" ht="10.5">
      <c r="Z197" s="1"/>
      <c r="AA197" s="1"/>
    </row>
    <row r="198" spans="26:27" ht="10.5">
      <c r="Z198" s="1"/>
      <c r="AA198" s="1"/>
    </row>
    <row r="199" spans="26:27" ht="10.5">
      <c r="Z199" s="1"/>
      <c r="AA199" s="1"/>
    </row>
    <row r="200" spans="26:27" ht="10.5">
      <c r="Z200" s="1"/>
      <c r="AA200" s="1"/>
    </row>
    <row r="201" spans="26:27" ht="10.5">
      <c r="Z201" s="1"/>
      <c r="AA201" s="1"/>
    </row>
    <row r="202" spans="26:27" ht="10.5">
      <c r="Z202" s="1"/>
      <c r="AA202" s="1"/>
    </row>
    <row r="203" spans="26:27" ht="10.5">
      <c r="Z203" s="1"/>
      <c r="AA203" s="1"/>
    </row>
    <row r="204" spans="26:27" ht="10.5">
      <c r="Z204" s="1"/>
      <c r="AA204" s="1"/>
    </row>
    <row r="205" spans="26:27" ht="10.5">
      <c r="Z205" s="1"/>
      <c r="AA205" s="1"/>
    </row>
    <row r="206" spans="26:27" ht="10.5">
      <c r="Z206" s="1"/>
      <c r="AA206" s="1"/>
    </row>
    <row r="207" spans="26:27" ht="10.5">
      <c r="Z207" s="1"/>
      <c r="AA207" s="1"/>
    </row>
    <row r="208" spans="26:27" ht="10.5">
      <c r="Z208" s="1"/>
      <c r="AA208" s="1"/>
    </row>
    <row r="209" spans="26:27" ht="10.5">
      <c r="Z209" s="1"/>
      <c r="AA209" s="1"/>
    </row>
    <row r="210" spans="26:27" ht="10.5">
      <c r="Z210" s="1"/>
      <c r="AA210" s="1"/>
    </row>
    <row r="211" spans="26:27" ht="10.5">
      <c r="Z211" s="1"/>
      <c r="AA211" s="1"/>
    </row>
    <row r="212" spans="26:27" ht="10.5">
      <c r="Z212" s="1"/>
      <c r="AA212" s="1"/>
    </row>
    <row r="213" spans="26:27" ht="10.5">
      <c r="Z213" s="1"/>
      <c r="AA213" s="1"/>
    </row>
    <row r="214" spans="26:27" ht="10.5">
      <c r="Z214" s="1"/>
      <c r="AA214" s="1"/>
    </row>
    <row r="215" spans="26:27" ht="10.5">
      <c r="Z215" s="1"/>
      <c r="AA215" s="1"/>
    </row>
    <row r="216" spans="26:27" ht="10.5">
      <c r="Z216" s="1"/>
      <c r="AA216" s="1"/>
    </row>
    <row r="217" spans="26:27" ht="10.5">
      <c r="Z217" s="1"/>
      <c r="AA217" s="1"/>
    </row>
    <row r="218" spans="26:27" ht="10.5">
      <c r="Z218" s="1"/>
      <c r="AA218" s="1"/>
    </row>
    <row r="219" spans="26:27" ht="10.5">
      <c r="Z219" s="1"/>
      <c r="AA219" s="1"/>
    </row>
    <row r="220" spans="26:27" ht="10.5">
      <c r="Z220" s="1"/>
      <c r="AA220" s="1"/>
    </row>
    <row r="221" spans="26:27" ht="10.5">
      <c r="Z221" s="1"/>
      <c r="AA221" s="1"/>
    </row>
    <row r="222" spans="26:27" ht="10.5">
      <c r="Z222" s="1"/>
      <c r="AA222" s="1"/>
    </row>
    <row r="223" spans="26:27" ht="10.5">
      <c r="Z223" s="1"/>
      <c r="AA223" s="1"/>
    </row>
    <row r="224" spans="26:27" ht="10.5">
      <c r="Z224" s="1"/>
      <c r="AA224" s="1"/>
    </row>
    <row r="225" spans="26:27" ht="10.5">
      <c r="Z225" s="1"/>
      <c r="AA225" s="1"/>
    </row>
    <row r="226" spans="26:27" ht="10.5">
      <c r="Z226" s="1"/>
      <c r="AA226" s="1"/>
    </row>
    <row r="227" spans="26:27" ht="10.5">
      <c r="Z227" s="1"/>
      <c r="AA227" s="1"/>
    </row>
    <row r="228" spans="26:27" ht="10.5">
      <c r="Z228" s="1"/>
      <c r="AA228" s="1"/>
    </row>
    <row r="229" spans="26:27" ht="10.5">
      <c r="Z229" s="1"/>
      <c r="AA229" s="1"/>
    </row>
    <row r="230" spans="26:27" ht="10.5">
      <c r="Z230" s="1"/>
      <c r="AA230" s="1"/>
    </row>
    <row r="231" spans="26:27" ht="10.5">
      <c r="Z231" s="1"/>
      <c r="AA231" s="1"/>
    </row>
    <row r="232" spans="26:27" ht="10.5">
      <c r="Z232" s="1"/>
      <c r="AA232" s="1"/>
    </row>
    <row r="233" spans="26:27" ht="10.5">
      <c r="Z233" s="1"/>
      <c r="AA233" s="1"/>
    </row>
    <row r="234" spans="26:27" ht="10.5">
      <c r="Z234" s="1"/>
      <c r="AA234" s="1"/>
    </row>
    <row r="235" spans="26:27" ht="10.5">
      <c r="Z235" s="1"/>
      <c r="AA235" s="1"/>
    </row>
    <row r="236" spans="26:27" ht="10.5">
      <c r="Z236" s="1"/>
      <c r="AA236" s="1"/>
    </row>
    <row r="237" spans="26:27" ht="10.5">
      <c r="Z237" s="1"/>
      <c r="AA237" s="1"/>
    </row>
    <row r="238" spans="26:27" ht="10.5">
      <c r="Z238" s="1"/>
      <c r="AA238" s="1"/>
    </row>
    <row r="239" spans="26:27" ht="10.5">
      <c r="Z239" s="1"/>
      <c r="AA239" s="1"/>
    </row>
    <row r="240" spans="26:27" ht="10.5">
      <c r="Z240" s="1"/>
      <c r="AA240" s="1"/>
    </row>
    <row r="241" spans="26:27" ht="10.5">
      <c r="Z241" s="1"/>
      <c r="AA241" s="1"/>
    </row>
    <row r="242" spans="26:27" ht="10.5">
      <c r="Z242" s="1"/>
      <c r="AA242" s="1"/>
    </row>
    <row r="243" spans="26:27" ht="10.5">
      <c r="Z243" s="1"/>
      <c r="AA243" s="1"/>
    </row>
    <row r="244" spans="26:27" ht="10.5">
      <c r="Z244" s="1"/>
      <c r="AA244" s="1"/>
    </row>
    <row r="245" spans="26:27" ht="10.5">
      <c r="Z245" s="1"/>
      <c r="AA245" s="1"/>
    </row>
    <row r="246" spans="26:27" ht="10.5">
      <c r="Z246" s="1"/>
      <c r="AA246" s="1"/>
    </row>
    <row r="247" spans="26:27" ht="10.5">
      <c r="Z247" s="1"/>
      <c r="AA247" s="1"/>
    </row>
    <row r="248" spans="26:27" ht="10.5">
      <c r="Z248" s="1"/>
      <c r="AA248" s="1"/>
    </row>
    <row r="249" spans="26:27" ht="10.5">
      <c r="Z249" s="1"/>
      <c r="AA249" s="1"/>
    </row>
    <row r="250" spans="26:27" ht="10.5">
      <c r="Z250" s="1"/>
      <c r="AA250" s="1"/>
    </row>
    <row r="251" spans="26:27" ht="10.5">
      <c r="Z251" s="1"/>
      <c r="AA251" s="1"/>
    </row>
    <row r="252" spans="26:27" ht="10.5">
      <c r="Z252" s="1"/>
      <c r="AA252" s="1"/>
    </row>
    <row r="253" spans="26:27" ht="10.5">
      <c r="Z253" s="1"/>
      <c r="AA253" s="1"/>
    </row>
    <row r="254" spans="26:27" ht="10.5">
      <c r="Z254" s="1"/>
      <c r="AA254" s="1"/>
    </row>
    <row r="255" spans="26:27" ht="10.5">
      <c r="Z255" s="1"/>
      <c r="AA255" s="1"/>
    </row>
    <row r="256" spans="26:27" ht="10.5">
      <c r="Z256" s="1"/>
      <c r="AA256" s="1"/>
    </row>
    <row r="257" spans="26:27" ht="10.5">
      <c r="Z257" s="1"/>
      <c r="AA257" s="1"/>
    </row>
    <row r="258" spans="26:27" ht="10.5">
      <c r="Z258" s="1"/>
      <c r="AA258" s="1"/>
    </row>
    <row r="259" spans="26:27" ht="10.5">
      <c r="Z259" s="1"/>
      <c r="AA259" s="1"/>
    </row>
    <row r="260" spans="26:27" ht="10.5">
      <c r="Z260" s="1"/>
      <c r="AA260" s="1"/>
    </row>
    <row r="261" spans="26:27" ht="10.5">
      <c r="Z261" s="1"/>
      <c r="AA261" s="1"/>
    </row>
    <row r="262" spans="26:27" ht="10.5">
      <c r="Z262" s="1"/>
      <c r="AA262" s="1"/>
    </row>
    <row r="263" spans="26:27" ht="10.5">
      <c r="Z263" s="1"/>
      <c r="AA263" s="1"/>
    </row>
    <row r="264" spans="26:27" ht="10.5">
      <c r="Z264" s="1"/>
      <c r="AA264" s="1"/>
    </row>
    <row r="265" spans="26:27" ht="10.5">
      <c r="Z265" s="1"/>
      <c r="AA265" s="1"/>
    </row>
    <row r="266" spans="26:27" ht="10.5">
      <c r="Z266" s="1"/>
      <c r="AA266" s="1"/>
    </row>
    <row r="267" spans="26:27" ht="10.5">
      <c r="Z267" s="1"/>
      <c r="AA267" s="1"/>
    </row>
    <row r="268" spans="26:27" ht="10.5">
      <c r="Z268" s="1"/>
      <c r="AA268" s="1"/>
    </row>
    <row r="269" spans="26:27" ht="10.5">
      <c r="Z269" s="1"/>
      <c r="AA269" s="1"/>
    </row>
    <row r="270" spans="26:27" ht="10.5">
      <c r="Z270" s="1"/>
      <c r="AA270" s="1"/>
    </row>
    <row r="271" spans="26:27" ht="10.5">
      <c r="Z271" s="1"/>
      <c r="AA271" s="1"/>
    </row>
    <row r="272" spans="26:27" ht="10.5">
      <c r="Z272" s="1"/>
      <c r="AA272" s="1"/>
    </row>
    <row r="273" spans="26:27" ht="10.5">
      <c r="Z273" s="1"/>
      <c r="AA273" s="1"/>
    </row>
    <row r="274" spans="26:27" ht="10.5">
      <c r="Z274" s="1"/>
      <c r="AA274" s="1"/>
    </row>
    <row r="275" spans="26:27" ht="10.5">
      <c r="Z275" s="1"/>
      <c r="AA275" s="1"/>
    </row>
    <row r="276" spans="26:27" ht="10.5">
      <c r="Z276" s="1"/>
      <c r="AA276" s="1"/>
    </row>
    <row r="277" spans="26:27" ht="10.5">
      <c r="Z277" s="1"/>
      <c r="AA277" s="1"/>
    </row>
    <row r="278" spans="26:27" ht="10.5">
      <c r="Z278" s="1"/>
      <c r="AA278" s="1"/>
    </row>
    <row r="279" spans="26:27" ht="10.5">
      <c r="Z279" s="1"/>
      <c r="AA279" s="1"/>
    </row>
    <row r="280" spans="26:27" ht="10.5">
      <c r="Z280" s="1"/>
      <c r="AA280" s="1"/>
    </row>
    <row r="281" spans="26:27" ht="10.5">
      <c r="Z281" s="1"/>
      <c r="AA281" s="1"/>
    </row>
    <row r="282" spans="26:27" ht="10.5">
      <c r="Z282" s="1"/>
      <c r="AA282" s="1"/>
    </row>
    <row r="283" spans="26:27" ht="10.5">
      <c r="Z283" s="1"/>
      <c r="AA283" s="1"/>
    </row>
    <row r="284" spans="26:27" ht="10.5">
      <c r="Z284" s="1"/>
      <c r="AA284" s="1"/>
    </row>
    <row r="285" spans="26:27" ht="10.5">
      <c r="Z285" s="1"/>
      <c r="AA285" s="1"/>
    </row>
    <row r="286" spans="26:27" ht="10.5">
      <c r="Z286" s="1"/>
      <c r="AA286" s="1"/>
    </row>
    <row r="287" spans="26:27" ht="10.5">
      <c r="Z287" s="1"/>
      <c r="AA287" s="1"/>
    </row>
    <row r="288" spans="26:27" ht="10.5">
      <c r="Z288" s="1"/>
      <c r="AA288" s="1"/>
    </row>
    <row r="289" spans="26:27" ht="10.5">
      <c r="Z289" s="1"/>
      <c r="AA289" s="1"/>
    </row>
    <row r="290" spans="26:27" ht="10.5">
      <c r="Z290" s="1"/>
      <c r="AA290" s="1"/>
    </row>
    <row r="291" spans="26:27" ht="10.5">
      <c r="Z291" s="1"/>
      <c r="AA291" s="1"/>
    </row>
    <row r="292" spans="26:27" ht="10.5">
      <c r="Z292" s="1"/>
      <c r="AA292" s="1"/>
    </row>
    <row r="293" spans="26:27" ht="10.5">
      <c r="Z293" s="1"/>
      <c r="AA293" s="1"/>
    </row>
    <row r="294" spans="26:27" ht="10.5">
      <c r="Z294" s="1"/>
      <c r="AA294" s="1"/>
    </row>
    <row r="295" spans="26:27" ht="10.5">
      <c r="Z295" s="1"/>
      <c r="AA295" s="1"/>
    </row>
    <row r="296" spans="26:27" ht="10.5">
      <c r="Z296" s="1"/>
      <c r="AA296" s="1"/>
    </row>
    <row r="297" spans="26:27" ht="10.5">
      <c r="Z297" s="1"/>
      <c r="AA297" s="1"/>
    </row>
    <row r="298" spans="26:27" ht="10.5">
      <c r="Z298" s="1"/>
      <c r="AA298" s="1"/>
    </row>
    <row r="299" spans="26:27" ht="10.5">
      <c r="Z299" s="1"/>
      <c r="AA299" s="1"/>
    </row>
    <row r="300" spans="26:27" ht="10.5">
      <c r="Z300" s="1"/>
      <c r="AA300" s="1"/>
    </row>
    <row r="301" spans="26:27" ht="10.5">
      <c r="Z301" s="1"/>
      <c r="AA301" s="1"/>
    </row>
    <row r="302" spans="26:27" ht="10.5">
      <c r="Z302" s="1"/>
      <c r="AA302" s="1"/>
    </row>
    <row r="303" spans="26:27" ht="10.5">
      <c r="Z303" s="1"/>
      <c r="AA303" s="1"/>
    </row>
    <row r="304" spans="26:27" ht="10.5">
      <c r="Z304" s="1"/>
      <c r="AA304" s="1"/>
    </row>
    <row r="305" spans="26:27" ht="10.5">
      <c r="Z305" s="1"/>
      <c r="AA305" s="1"/>
    </row>
    <row r="306" spans="26:27" ht="10.5">
      <c r="Z306" s="1"/>
      <c r="AA306" s="1"/>
    </row>
    <row r="307" spans="26:27" ht="10.5">
      <c r="Z307" s="1"/>
      <c r="AA307" s="1"/>
    </row>
    <row r="308" spans="26:27" ht="10.5">
      <c r="Z308" s="1"/>
      <c r="AA308" s="1"/>
    </row>
    <row r="309" spans="26:27" ht="10.5">
      <c r="Z309" s="1"/>
      <c r="AA309" s="1"/>
    </row>
    <row r="310" spans="26:27" ht="10.5">
      <c r="Z310" s="1"/>
      <c r="AA310" s="1"/>
    </row>
    <row r="311" spans="26:27" ht="10.5">
      <c r="Z311" s="1"/>
      <c r="AA311" s="1"/>
    </row>
    <row r="312" spans="26:27" ht="10.5">
      <c r="Z312" s="1"/>
      <c r="AA312" s="1"/>
    </row>
    <row r="313" spans="26:27" ht="10.5">
      <c r="Z313" s="1"/>
      <c r="AA313" s="1"/>
    </row>
    <row r="314" spans="26:27" ht="10.5">
      <c r="Z314" s="1"/>
      <c r="AA314" s="1"/>
    </row>
    <row r="315" spans="26:27" ht="10.5">
      <c r="Z315" s="1"/>
      <c r="AA315" s="1"/>
    </row>
    <row r="316" spans="26:27" ht="10.5">
      <c r="Z316" s="1"/>
      <c r="AA316" s="1"/>
    </row>
    <row r="317" spans="26:27" ht="10.5">
      <c r="Z317" s="1"/>
      <c r="AA317" s="1"/>
    </row>
    <row r="318" spans="26:27" ht="10.5">
      <c r="Z318" s="1"/>
      <c r="AA318" s="1"/>
    </row>
    <row r="319" spans="26:27" ht="10.5">
      <c r="Z319" s="1"/>
      <c r="AA319" s="1"/>
    </row>
    <row r="320" spans="26:27" ht="10.5">
      <c r="Z320" s="1"/>
      <c r="AA320" s="1"/>
    </row>
    <row r="321" spans="26:27" ht="10.5">
      <c r="Z321" s="1"/>
      <c r="AA321" s="1"/>
    </row>
    <row r="322" spans="26:27" ht="10.5">
      <c r="Z322" s="1"/>
      <c r="AA322" s="1"/>
    </row>
    <row r="323" spans="26:27" ht="10.5">
      <c r="Z323" s="1"/>
      <c r="AA323" s="1"/>
    </row>
    <row r="324" spans="26:27" ht="10.5">
      <c r="Z324" s="1"/>
      <c r="AA324" s="1"/>
    </row>
    <row r="325" spans="26:27" ht="10.5">
      <c r="Z325" s="1"/>
      <c r="AA325" s="1"/>
    </row>
    <row r="326" spans="26:27" ht="10.5">
      <c r="Z326" s="1"/>
      <c r="AA326" s="1"/>
    </row>
    <row r="327" spans="26:27" ht="10.5">
      <c r="Z327" s="1"/>
      <c r="AA327" s="1"/>
    </row>
    <row r="328" spans="26:27" ht="10.5">
      <c r="Z328" s="1"/>
      <c r="AA328" s="1"/>
    </row>
    <row r="329" spans="26:27" ht="10.5">
      <c r="Z329" s="1"/>
      <c r="AA329" s="1"/>
    </row>
    <row r="330" spans="26:27" ht="10.5">
      <c r="Z330" s="1"/>
      <c r="AA330" s="1"/>
    </row>
    <row r="331" spans="26:27" ht="10.5">
      <c r="Z331" s="1"/>
      <c r="AA331" s="1"/>
    </row>
    <row r="332" spans="26:27" ht="10.5">
      <c r="Z332" s="1"/>
      <c r="AA332" s="1"/>
    </row>
    <row r="333" spans="26:27" ht="10.5">
      <c r="Z333" s="1"/>
      <c r="AA333" s="1"/>
    </row>
    <row r="334" spans="26:27" ht="10.5">
      <c r="Z334" s="1"/>
      <c r="AA334" s="1"/>
    </row>
    <row r="335" spans="26:27" ht="10.5">
      <c r="Z335" s="1"/>
      <c r="AA335" s="1"/>
    </row>
    <row r="336" spans="26:27" ht="10.5">
      <c r="Z336" s="1"/>
      <c r="AA336" s="1"/>
    </row>
    <row r="337" spans="26:27" ht="10.5">
      <c r="Z337" s="1"/>
      <c r="AA337" s="1"/>
    </row>
    <row r="338" spans="26:27" ht="10.5">
      <c r="Z338" s="1"/>
      <c r="AA338" s="1"/>
    </row>
    <row r="339" spans="26:27" ht="10.5">
      <c r="Z339" s="1"/>
      <c r="AA339" s="1"/>
    </row>
    <row r="340" spans="26:27" ht="10.5">
      <c r="Z340" s="1"/>
      <c r="AA340" s="1"/>
    </row>
    <row r="341" spans="26:27" ht="10.5">
      <c r="Z341" s="1"/>
      <c r="AA341" s="1"/>
    </row>
    <row r="342" spans="26:27" ht="10.5">
      <c r="Z342" s="1"/>
      <c r="AA342" s="1"/>
    </row>
    <row r="343" spans="26:27" ht="10.5">
      <c r="Z343" s="1"/>
      <c r="AA343" s="1"/>
    </row>
    <row r="344" spans="26:27" ht="10.5">
      <c r="Z344" s="1"/>
      <c r="AA344" s="1"/>
    </row>
    <row r="345" spans="26:27" ht="10.5">
      <c r="Z345" s="1"/>
      <c r="AA345" s="1"/>
    </row>
    <row r="346" spans="26:27" ht="10.5">
      <c r="Z346" s="1"/>
      <c r="AA346" s="1"/>
    </row>
    <row r="347" spans="26:27" ht="10.5">
      <c r="Z347" s="1"/>
      <c r="AA347" s="1"/>
    </row>
    <row r="348" spans="26:27" ht="10.5">
      <c r="Z348" s="1"/>
      <c r="AA348" s="1"/>
    </row>
    <row r="349" spans="26:27" ht="10.5">
      <c r="Z349" s="1"/>
      <c r="AA349" s="1"/>
    </row>
    <row r="350" spans="26:27" ht="10.5">
      <c r="Z350" s="1"/>
      <c r="AA350" s="1"/>
    </row>
    <row r="351" spans="26:27" ht="10.5">
      <c r="Z351" s="1"/>
      <c r="AA351" s="1"/>
    </row>
    <row r="352" spans="26:27" ht="10.5">
      <c r="Z352" s="1"/>
      <c r="AA352" s="1"/>
    </row>
    <row r="353" spans="26:27" ht="10.5">
      <c r="Z353" s="1"/>
      <c r="AA353" s="1"/>
    </row>
    <row r="354" spans="26:27" ht="10.5">
      <c r="Z354" s="1"/>
      <c r="AA354" s="1"/>
    </row>
    <row r="355" spans="26:27" ht="10.5">
      <c r="Z355" s="1"/>
      <c r="AA355" s="1"/>
    </row>
    <row r="356" spans="26:27" ht="10.5">
      <c r="Z356" s="1"/>
      <c r="AA356" s="1"/>
    </row>
    <row r="357" spans="26:27" ht="10.5">
      <c r="Z357" s="1"/>
      <c r="AA357" s="1"/>
    </row>
    <row r="358" spans="26:27" ht="10.5">
      <c r="Z358" s="1"/>
      <c r="AA358" s="1"/>
    </row>
    <row r="359" spans="26:27" ht="10.5">
      <c r="Z359" s="1"/>
      <c r="AA359" s="1"/>
    </row>
    <row r="360" spans="26:27" ht="10.5">
      <c r="Z360" s="1"/>
      <c r="AA360" s="1"/>
    </row>
    <row r="361" spans="26:27" ht="10.5">
      <c r="Z361" s="1"/>
      <c r="AA361" s="1"/>
    </row>
    <row r="362" spans="26:27" ht="10.5">
      <c r="Z362" s="1"/>
      <c r="AA362" s="1"/>
    </row>
    <row r="363" spans="26:27" ht="10.5">
      <c r="Z363" s="1"/>
      <c r="AA363" s="1"/>
    </row>
    <row r="364" spans="26:27" ht="10.5">
      <c r="Z364" s="1"/>
      <c r="AA364" s="1"/>
    </row>
    <row r="365" spans="26:27" ht="10.5">
      <c r="Z365" s="1"/>
      <c r="AA365" s="1"/>
    </row>
    <row r="366" spans="26:27" ht="10.5">
      <c r="Z366" s="1"/>
      <c r="AA366" s="1"/>
    </row>
    <row r="367" spans="26:27" ht="10.5">
      <c r="Z367" s="1"/>
      <c r="AA367" s="1"/>
    </row>
    <row r="368" spans="26:27" ht="10.5">
      <c r="Z368" s="1"/>
      <c r="AA368" s="1"/>
    </row>
    <row r="369" spans="26:27" ht="10.5">
      <c r="Z369" s="1"/>
      <c r="AA369" s="1"/>
    </row>
    <row r="370" spans="26:27" ht="10.5">
      <c r="Z370" s="1"/>
      <c r="AA370" s="1"/>
    </row>
    <row r="371" spans="26:27" ht="10.5">
      <c r="Z371" s="1"/>
      <c r="AA371" s="1"/>
    </row>
    <row r="372" spans="26:27" ht="10.5">
      <c r="Z372" s="1"/>
      <c r="AA372" s="1"/>
    </row>
    <row r="373" spans="26:27" ht="10.5">
      <c r="Z373" s="1"/>
      <c r="AA373" s="1"/>
    </row>
    <row r="374" spans="26:27" ht="10.5">
      <c r="Z374" s="1"/>
      <c r="AA374" s="1"/>
    </row>
    <row r="375" spans="26:27" ht="10.5">
      <c r="Z375" s="1"/>
      <c r="AA375" s="1"/>
    </row>
    <row r="376" spans="26:27" ht="10.5">
      <c r="Z376" s="1"/>
      <c r="AA376" s="1"/>
    </row>
    <row r="377" spans="26:27" ht="10.5">
      <c r="Z377" s="1"/>
      <c r="AA377" s="1"/>
    </row>
    <row r="378" spans="26:27" ht="10.5">
      <c r="Z378" s="1"/>
      <c r="AA378" s="1"/>
    </row>
    <row r="379" spans="26:27" ht="10.5">
      <c r="Z379" s="1"/>
      <c r="AA379" s="1"/>
    </row>
    <row r="380" spans="26:27" ht="10.5">
      <c r="Z380" s="1"/>
      <c r="AA380" s="1"/>
    </row>
    <row r="381" spans="26:27" ht="10.5">
      <c r="Z381" s="1"/>
      <c r="AA381" s="1"/>
    </row>
    <row r="382" spans="26:27" ht="10.5">
      <c r="Z382" s="1"/>
      <c r="AA382" s="1"/>
    </row>
    <row r="383" spans="26:27" ht="10.5">
      <c r="Z383" s="1"/>
      <c r="AA383" s="1"/>
    </row>
    <row r="384" spans="26:27" ht="10.5">
      <c r="Z384" s="1"/>
      <c r="AA384" s="1"/>
    </row>
    <row r="385" spans="26:27" ht="10.5">
      <c r="Z385" s="1"/>
      <c r="AA385" s="1"/>
    </row>
    <row r="386" spans="26:27" ht="10.5">
      <c r="Z386" s="1"/>
      <c r="AA386" s="1"/>
    </row>
    <row r="387" spans="26:27" ht="10.5">
      <c r="Z387" s="1"/>
      <c r="AA387" s="1"/>
    </row>
    <row r="388" spans="26:27" ht="10.5">
      <c r="Z388" s="1"/>
      <c r="AA388" s="1"/>
    </row>
    <row r="389" spans="26:27" ht="10.5">
      <c r="Z389" s="1"/>
      <c r="AA389" s="1"/>
    </row>
    <row r="390" spans="26:27" ht="10.5">
      <c r="Z390" s="1"/>
      <c r="AA390" s="1"/>
    </row>
    <row r="391" spans="26:27" ht="10.5">
      <c r="Z391" s="1"/>
      <c r="AA391" s="1"/>
    </row>
    <row r="392" spans="26:27" ht="10.5">
      <c r="Z392" s="1"/>
      <c r="AA392" s="1"/>
    </row>
    <row r="393" spans="26:27" ht="10.5">
      <c r="Z393" s="1"/>
      <c r="AA393" s="1"/>
    </row>
    <row r="394" spans="26:27" ht="10.5">
      <c r="Z394" s="1"/>
      <c r="AA394" s="1"/>
    </row>
    <row r="395" spans="26:27" ht="10.5">
      <c r="Z395" s="1"/>
      <c r="AA395" s="1"/>
    </row>
    <row r="396" spans="26:27" ht="10.5">
      <c r="Z396" s="1"/>
      <c r="AA396" s="1"/>
    </row>
    <row r="397" spans="26:27" ht="10.5">
      <c r="Z397" s="1"/>
      <c r="AA397" s="1"/>
    </row>
    <row r="398" spans="26:27" ht="10.5">
      <c r="Z398" s="1"/>
      <c r="AA398" s="1"/>
    </row>
    <row r="399" spans="26:27" ht="10.5">
      <c r="Z399" s="1"/>
      <c r="AA399" s="1"/>
    </row>
    <row r="400" spans="26:27" ht="10.5">
      <c r="Z400" s="1"/>
      <c r="AA400" s="1"/>
    </row>
    <row r="401" spans="26:27" ht="10.5">
      <c r="Z401" s="1"/>
      <c r="AA401" s="1"/>
    </row>
    <row r="402" spans="26:27" ht="10.5">
      <c r="Z402" s="1"/>
      <c r="AA402" s="1"/>
    </row>
    <row r="403" spans="26:27" ht="10.5">
      <c r="Z403" s="1"/>
      <c r="AA403" s="1"/>
    </row>
    <row r="404" spans="26:27" ht="10.5">
      <c r="Z404" s="1"/>
      <c r="AA404" s="1"/>
    </row>
    <row r="405" spans="26:27" ht="10.5">
      <c r="Z405" s="1"/>
      <c r="AA405" s="1"/>
    </row>
    <row r="406" spans="26:27" ht="10.5">
      <c r="Z406" s="1"/>
      <c r="AA406" s="1"/>
    </row>
    <row r="407" spans="26:27" ht="10.5">
      <c r="Z407" s="1"/>
      <c r="AA407" s="1"/>
    </row>
    <row r="408" spans="26:27" ht="10.5">
      <c r="Z408" s="1"/>
      <c r="AA408" s="1"/>
    </row>
    <row r="409" spans="26:27" ht="10.5">
      <c r="Z409" s="1"/>
      <c r="AA409" s="1"/>
    </row>
    <row r="410" spans="26:27" ht="10.5">
      <c r="Z410" s="1"/>
      <c r="AA410" s="1"/>
    </row>
    <row r="411" spans="26:27" ht="10.5">
      <c r="Z411" s="1"/>
      <c r="AA411" s="1"/>
    </row>
    <row r="412" spans="26:27" ht="10.5">
      <c r="Z412" s="1"/>
      <c r="AA412" s="1"/>
    </row>
    <row r="413" spans="26:27" ht="10.5">
      <c r="Z413" s="1"/>
      <c r="AA413" s="1"/>
    </row>
    <row r="414" spans="26:27" ht="10.5">
      <c r="Z414" s="1"/>
      <c r="AA414" s="1"/>
    </row>
    <row r="415" spans="26:27" ht="10.5">
      <c r="Z415" s="1"/>
      <c r="AA415" s="1"/>
    </row>
    <row r="416" spans="26:27" ht="10.5">
      <c r="Z416" s="1"/>
      <c r="AA416" s="1"/>
    </row>
    <row r="417" spans="26:27" ht="10.5">
      <c r="Z417" s="1"/>
      <c r="AA417" s="1"/>
    </row>
    <row r="418" spans="26:27" ht="10.5">
      <c r="Z418" s="1"/>
      <c r="AA418" s="1"/>
    </row>
    <row r="419" spans="26:27" ht="10.5">
      <c r="Z419" s="1"/>
      <c r="AA419" s="1"/>
    </row>
    <row r="420" spans="26:27" ht="10.5">
      <c r="Z420" s="1"/>
      <c r="AA420" s="1"/>
    </row>
  </sheetData>
  <mergeCells count="6">
    <mergeCell ref="A6:AJ6"/>
    <mergeCell ref="A1:AJ1"/>
    <mergeCell ref="A5:AJ5"/>
    <mergeCell ref="A3:AJ3"/>
    <mergeCell ref="A4:AJ4"/>
    <mergeCell ref="A2:AJ2"/>
  </mergeCells>
  <printOptions horizontalCentered="1"/>
  <pageMargins left="0.5" right="0" top="0.27" bottom="0" header="0.25" footer="0.25"/>
  <pageSetup horizontalDpi="300" verticalDpi="300" orientation="landscape" scale="81" r:id="rId1"/>
  <headerFooter alignWithMargins="0">
    <oddFooter>&amp;CPage &amp;P&amp;R&amp;D</oddFooter>
  </headerFooter>
  <rowBreaks count="2" manualBreakCount="2">
    <brk id="53" max="22" man="1"/>
    <brk id="90" max="22" man="1"/>
  </rowBreaks>
  <colBreaks count="1" manualBreakCount="1">
    <brk id="26" min="2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Board of Regents</dc:creator>
  <cp:keywords/>
  <dc:description/>
  <cp:lastModifiedBy>nancy.mckee</cp:lastModifiedBy>
  <cp:lastPrinted>2006-06-01T13:29:10Z</cp:lastPrinted>
  <dcterms:created xsi:type="dcterms:W3CDTF">1998-01-09T19:29:38Z</dcterms:created>
  <dcterms:modified xsi:type="dcterms:W3CDTF">2006-06-05T14:39:19Z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